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6" windowHeight="9168" activeTab="1"/>
  </bookViews>
  <sheets>
    <sheet name="Rev 1" sheetId="5" r:id="rId1"/>
    <sheet name="Rev 2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H17" i="6"/>
  <c r="C17" i="6"/>
  <c r="B17" i="6"/>
  <c r="E17" i="6"/>
  <c r="G17" i="6"/>
  <c r="F17" i="6"/>
  <c r="H15" i="6"/>
  <c r="H16" i="6"/>
  <c r="G15" i="6"/>
  <c r="G16" i="6"/>
  <c r="G15" i="5" l="1"/>
  <c r="G16" i="5"/>
  <c r="D16" i="5" l="1"/>
  <c r="D15" i="5"/>
  <c r="C21" i="6" l="1"/>
  <c r="B21" i="6"/>
  <c r="F21" i="6" l="1"/>
  <c r="E21" i="6"/>
  <c r="C20" i="5" l="1"/>
  <c r="H14" i="6"/>
  <c r="G14" i="6"/>
  <c r="G14" i="5"/>
  <c r="F14" i="5"/>
  <c r="D14" i="5"/>
  <c r="D20" i="6" l="1"/>
  <c r="D15" i="6"/>
  <c r="D16" i="6"/>
  <c r="D18" i="6"/>
  <c r="D19" i="6"/>
  <c r="D14" i="6"/>
  <c r="D9" i="6"/>
  <c r="D10" i="6"/>
  <c r="D11" i="6"/>
  <c r="D12" i="6"/>
  <c r="D13" i="6"/>
  <c r="D8" i="6"/>
  <c r="G21" i="6" l="1"/>
  <c r="D21" i="6"/>
  <c r="H13" i="6"/>
  <c r="G13" i="6"/>
  <c r="D13" i="5"/>
  <c r="H12" i="6" l="1"/>
  <c r="G12" i="6"/>
  <c r="D12" i="5"/>
  <c r="H11" i="6" l="1"/>
  <c r="G11" i="6"/>
  <c r="H10" i="6"/>
  <c r="G10" i="6"/>
  <c r="H9" i="6"/>
  <c r="G9" i="6"/>
  <c r="H8" i="6"/>
  <c r="G8" i="6"/>
  <c r="D20" i="5"/>
  <c r="D11" i="5"/>
  <c r="D10" i="5"/>
  <c r="D9" i="5"/>
  <c r="F8" i="5"/>
  <c r="F9" i="5" s="1"/>
  <c r="D8" i="5"/>
  <c r="F10" i="5" l="1"/>
  <c r="G9" i="5"/>
  <c r="G8" i="5"/>
  <c r="G10" i="5" l="1"/>
  <c r="F11" i="5"/>
  <c r="G11" i="5" l="1"/>
  <c r="F12" i="5"/>
  <c r="G12" i="5" l="1"/>
  <c r="F13" i="5"/>
  <c r="G13" i="5" s="1"/>
</calcChain>
</file>

<file path=xl/sharedStrings.xml><?xml version="1.0" encoding="utf-8"?>
<sst xmlns="http://schemas.openxmlformats.org/spreadsheetml/2006/main" count="53" uniqueCount="35">
  <si>
    <t xml:space="preserve">रकम रु. करोडमा </t>
  </si>
  <si>
    <r>
      <t xml:space="preserve">महिना </t>
    </r>
    <r>
      <rPr>
        <b/>
        <sz val="11"/>
        <color theme="1"/>
        <rFont val="Symbol"/>
        <family val="1"/>
        <charset val="2"/>
      </rPr>
      <t>¯</t>
    </r>
  </si>
  <si>
    <t>मासिक लक्ष्य तथा असुली</t>
  </si>
  <si>
    <t>महिना सम्मको लक्ष्य तथा असुली</t>
  </si>
  <si>
    <t>लक्ष्य</t>
  </si>
  <si>
    <t>असूली</t>
  </si>
  <si>
    <t>%</t>
  </si>
  <si>
    <t>श्रावण</t>
  </si>
  <si>
    <t>भाद्र</t>
  </si>
  <si>
    <t>आश्विन</t>
  </si>
  <si>
    <t>कार्तिक</t>
  </si>
  <si>
    <t>मंसीर</t>
  </si>
  <si>
    <t>पौष</t>
  </si>
  <si>
    <t>माघ</t>
  </si>
  <si>
    <t>फाल्गुन</t>
  </si>
  <si>
    <t>चैत्र</t>
  </si>
  <si>
    <t>बैशाख</t>
  </si>
  <si>
    <t>जेठ</t>
  </si>
  <si>
    <t>आषाढ</t>
  </si>
  <si>
    <t>जम्मा</t>
  </si>
  <si>
    <t>श्रोतः भन्सार कार्यालयहरुबाट प्राप्त राजस्व मास्केवारी</t>
  </si>
  <si>
    <t>महिना</t>
  </si>
  <si>
    <t>गत आ.व. को तुलनामा वृद्धि/ह्रास %</t>
  </si>
  <si>
    <t xml:space="preserve"> लक्ष्य  </t>
  </si>
  <si>
    <t xml:space="preserve">असूली </t>
  </si>
  <si>
    <t xml:space="preserve">कार्तिक </t>
  </si>
  <si>
    <t>फाल्गुण</t>
  </si>
  <si>
    <t>जेष्ठ</t>
  </si>
  <si>
    <t>वार्षिक जम्मा</t>
  </si>
  <si>
    <t>२०८1/८2</t>
  </si>
  <si>
    <t>२०८2/८3</t>
  </si>
  <si>
    <t>आ.व. 2082/83 को मासिक राजस्व संकलनको लक्ष्य प्रगति विवरण :</t>
  </si>
  <si>
    <r>
      <t xml:space="preserve">राजस्व संकलनको मासिक/तुलनात्मक प्रगति आ.व. २०८१/८२ </t>
    </r>
    <r>
      <rPr>
        <b/>
        <sz val="14"/>
        <rFont val="Kalimati"/>
        <charset val="1"/>
      </rPr>
      <t>-</t>
    </r>
    <r>
      <rPr>
        <b/>
        <sz val="12"/>
        <rFont val="Kalimati"/>
        <charset val="1"/>
      </rPr>
      <t xml:space="preserve"> २०८२/८३ </t>
    </r>
  </si>
  <si>
    <t>भन्सार विभाग</t>
  </si>
  <si>
    <t>चैत्रसम्मको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</si>
</sst>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Kalimati"/>
      <charset val="1"/>
    </font>
    <font>
      <b/>
      <sz val="12"/>
      <color rgb="FFFF0000"/>
      <name val="Kalimati"/>
      <charset val="1"/>
    </font>
    <font>
      <b/>
      <sz val="9"/>
      <color theme="1"/>
      <name val="Kalimati"/>
      <charset val="1"/>
    </font>
    <font>
      <b/>
      <sz val="11"/>
      <color theme="1"/>
      <name val="Kalimati"/>
      <charset val="1"/>
    </font>
    <font>
      <b/>
      <sz val="11"/>
      <color theme="1"/>
      <name val="Symbol"/>
      <family val="1"/>
      <charset val="2"/>
    </font>
    <font>
      <sz val="11"/>
      <color rgb="FF000000"/>
      <name val="Calibri"/>
      <family val="2"/>
      <scheme val="minor"/>
    </font>
    <font>
      <sz val="10"/>
      <color theme="1"/>
      <name val="Fontasy Himali"/>
      <family val="5"/>
    </font>
    <font>
      <b/>
      <sz val="10"/>
      <color theme="1"/>
      <name val="Fontasy Himali"/>
      <family val="5"/>
    </font>
    <font>
      <sz val="10"/>
      <name val="Arial"/>
      <family val="2"/>
    </font>
    <font>
      <b/>
      <sz val="10"/>
      <name val="Kalimati"/>
      <charset val="1"/>
    </font>
    <font>
      <sz val="11"/>
      <color indexed="8"/>
      <name val="Calibri"/>
      <family val="2"/>
    </font>
    <font>
      <b/>
      <sz val="12"/>
      <color rgb="FFFF0000"/>
      <name val="Calibri"/>
      <family val="2"/>
    </font>
    <font>
      <b/>
      <sz val="11"/>
      <color theme="1"/>
      <name val="Arial"/>
      <family val="2"/>
    </font>
    <font>
      <sz val="9"/>
      <color theme="1"/>
      <name val="Kalimati"/>
      <charset val="1"/>
    </font>
    <font>
      <b/>
      <sz val="12"/>
      <name val="Kalimati"/>
      <charset val="1"/>
    </font>
    <font>
      <b/>
      <sz val="14"/>
      <name val="Kalimati"/>
      <charset val="1"/>
    </font>
    <font>
      <b/>
      <sz val="12"/>
      <color theme="1"/>
      <name val="Kalimati"/>
      <charset val="1"/>
    </font>
    <font>
      <b/>
      <sz val="11"/>
      <name val="Kalimati"/>
      <charset val="1"/>
    </font>
    <font>
      <b/>
      <sz val="10"/>
      <color rgb="FF000000"/>
      <name val="Fontasy Himali"/>
      <family val="5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7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vertical="center" readingOrder="1"/>
    </xf>
    <xf numFmtId="0" fontId="4" fillId="0" borderId="0" xfId="0" applyFont="1" applyBorder="1" applyAlignment="1">
      <alignment horizontal="left" vertical="top" readingOrder="1"/>
    </xf>
    <xf numFmtId="1" fontId="8" fillId="3" borderId="8" xfId="0" applyNumberFormat="1" applyFont="1" applyFill="1" applyBorder="1" applyAlignment="1">
      <alignment vertical="center"/>
    </xf>
    <xf numFmtId="1" fontId="8" fillId="3" borderId="8" xfId="1" applyNumberFormat="1" applyFont="1" applyFill="1" applyBorder="1" applyAlignment="1">
      <alignment vertical="center"/>
    </xf>
    <xf numFmtId="1" fontId="8" fillId="3" borderId="17" xfId="0" applyNumberFormat="1" applyFont="1" applyFill="1" applyBorder="1" applyAlignment="1">
      <alignment vertical="center"/>
    </xf>
    <xf numFmtId="0" fontId="11" fillId="2" borderId="2" xfId="2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vertical="center"/>
    </xf>
    <xf numFmtId="1" fontId="8" fillId="5" borderId="8" xfId="0" applyNumberFormat="1" applyFont="1" applyFill="1" applyBorder="1" applyAlignment="1">
      <alignment vertical="center"/>
    </xf>
    <xf numFmtId="1" fontId="0" fillId="0" borderId="0" xfId="0" applyNumberFormat="1"/>
    <xf numFmtId="0" fontId="1" fillId="0" borderId="0" xfId="5"/>
    <xf numFmtId="0" fontId="12" fillId="0" borderId="0" xfId="5" applyNumberFormat="1" applyFont="1" applyFill="1" applyBorder="1" applyAlignment="1" applyProtection="1"/>
    <xf numFmtId="0" fontId="13" fillId="0" borderId="0" xfId="5" applyNumberFormat="1" applyFont="1" applyFill="1" applyBorder="1" applyAlignment="1" applyProtection="1"/>
    <xf numFmtId="1" fontId="8" fillId="5" borderId="5" xfId="1" applyNumberFormat="1" applyFont="1" applyFill="1" applyBorder="1" applyAlignment="1">
      <alignment vertical="center"/>
    </xf>
    <xf numFmtId="1" fontId="8" fillId="5" borderId="16" xfId="1" applyNumberFormat="1" applyFont="1" applyFill="1" applyBorder="1" applyAlignment="1">
      <alignment vertical="center"/>
    </xf>
    <xf numFmtId="164" fontId="15" fillId="5" borderId="6" xfId="5" applyNumberFormat="1" applyFont="1" applyFill="1" applyBorder="1"/>
    <xf numFmtId="164" fontId="8" fillId="5" borderId="18" xfId="1" applyNumberFormat="1" applyFont="1" applyFill="1" applyBorder="1" applyAlignment="1">
      <alignment vertical="center"/>
    </xf>
    <xf numFmtId="1" fontId="8" fillId="5" borderId="7" xfId="1" applyNumberFormat="1" applyFont="1" applyFill="1" applyBorder="1" applyAlignment="1">
      <alignment vertical="center"/>
    </xf>
    <xf numFmtId="1" fontId="8" fillId="5" borderId="8" xfId="1" applyNumberFormat="1" applyFont="1" applyFill="1" applyBorder="1" applyAlignment="1">
      <alignment vertical="center"/>
    </xf>
    <xf numFmtId="164" fontId="15" fillId="3" borderId="6" xfId="5" applyNumberFormat="1" applyFont="1" applyFill="1" applyBorder="1"/>
    <xf numFmtId="164" fontId="8" fillId="0" borderId="20" xfId="1" applyNumberFormat="1" applyFont="1" applyBorder="1" applyAlignment="1">
      <alignment vertical="center"/>
    </xf>
    <xf numFmtId="1" fontId="8" fillId="5" borderId="7" xfId="0" applyNumberFormat="1" applyFont="1" applyFill="1" applyBorder="1" applyAlignment="1">
      <alignment vertical="center"/>
    </xf>
    <xf numFmtId="1" fontId="9" fillId="5" borderId="2" xfId="0" applyNumberFormat="1" applyFont="1" applyFill="1" applyBorder="1" applyAlignment="1">
      <alignment vertical="center"/>
    </xf>
    <xf numFmtId="164" fontId="9" fillId="5" borderId="2" xfId="0" applyNumberFormat="1" applyFont="1" applyFill="1" applyBorder="1" applyAlignment="1">
      <alignment vertical="center"/>
    </xf>
    <xf numFmtId="1" fontId="8" fillId="5" borderId="14" xfId="0" applyNumberFormat="1" applyFont="1" applyFill="1" applyBorder="1" applyAlignment="1">
      <alignment vertical="center"/>
    </xf>
    <xf numFmtId="0" fontId="5" fillId="4" borderId="5" xfId="2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 vertical="center" readingOrder="1"/>
    </xf>
    <xf numFmtId="0" fontId="5" fillId="4" borderId="25" xfId="2" applyFont="1" applyFill="1" applyBorder="1" applyAlignment="1">
      <alignment horizontal="center" vertical="center" wrapText="1"/>
    </xf>
    <xf numFmtId="1" fontId="8" fillId="5" borderId="17" xfId="0" applyNumberFormat="1" applyFont="1" applyFill="1" applyBorder="1" applyAlignment="1">
      <alignment vertical="center"/>
    </xf>
    <xf numFmtId="164" fontId="15" fillId="5" borderId="26" xfId="5" applyNumberFormat="1" applyFont="1" applyFill="1" applyBorder="1"/>
    <xf numFmtId="164" fontId="15" fillId="3" borderId="26" xfId="5" applyNumberFormat="1" applyFont="1" applyFill="1" applyBorder="1"/>
    <xf numFmtId="164" fontId="8" fillId="0" borderId="27" xfId="1" applyNumberFormat="1" applyFont="1" applyBorder="1" applyAlignment="1">
      <alignment vertical="center"/>
    </xf>
    <xf numFmtId="164" fontId="15" fillId="5" borderId="4" xfId="5" applyNumberFormat="1" applyFont="1" applyFill="1" applyBorder="1"/>
    <xf numFmtId="0" fontId="5" fillId="0" borderId="30" xfId="0" applyFont="1" applyBorder="1" applyAlignment="1">
      <alignment horizontal="left" vertical="top" readingOrder="1"/>
    </xf>
    <xf numFmtId="0" fontId="5" fillId="0" borderId="31" xfId="0" applyFont="1" applyBorder="1" applyAlignment="1">
      <alignment horizontal="left" vertical="top" readingOrder="1"/>
    </xf>
    <xf numFmtId="0" fontId="5" fillId="0" borderId="32" xfId="0" applyFont="1" applyBorder="1" applyAlignment="1">
      <alignment horizontal="left" vertical="top" readingOrder="1"/>
    </xf>
    <xf numFmtId="0" fontId="5" fillId="2" borderId="33" xfId="0" applyFont="1" applyFill="1" applyBorder="1" applyAlignment="1">
      <alignment horizontal="center" vertical="top" readingOrder="1"/>
    </xf>
    <xf numFmtId="0" fontId="5" fillId="2" borderId="23" xfId="0" applyFont="1" applyFill="1" applyBorder="1" applyAlignment="1">
      <alignment horizontal="center" vertical="top" readingOrder="1"/>
    </xf>
    <xf numFmtId="0" fontId="0" fillId="2" borderId="34" xfId="0" applyFont="1" applyFill="1" applyBorder="1" applyAlignment="1">
      <alignment horizontal="center" vertical="top" wrapText="1"/>
    </xf>
    <xf numFmtId="1" fontId="9" fillId="3" borderId="8" xfId="0" applyNumberFormat="1" applyFont="1" applyFill="1" applyBorder="1" applyAlignment="1">
      <alignment vertical="center"/>
    </xf>
    <xf numFmtId="1" fontId="9" fillId="3" borderId="12" xfId="0" applyNumberFormat="1" applyFont="1" applyFill="1" applyBorder="1" applyAlignment="1">
      <alignment vertical="center"/>
    </xf>
    <xf numFmtId="164" fontId="9" fillId="3" borderId="13" xfId="0" applyNumberFormat="1" applyFont="1" applyFill="1" applyBorder="1" applyAlignment="1">
      <alignment vertical="center"/>
    </xf>
    <xf numFmtId="1" fontId="8" fillId="5" borderId="21" xfId="1" applyNumberFormat="1" applyFont="1" applyFill="1" applyBorder="1" applyAlignment="1">
      <alignment vertical="center"/>
    </xf>
    <xf numFmtId="1" fontId="8" fillId="5" borderId="37" xfId="1" applyNumberFormat="1" applyFont="1" applyFill="1" applyBorder="1" applyAlignment="1">
      <alignment vertical="center"/>
    </xf>
    <xf numFmtId="1" fontId="8" fillId="5" borderId="11" xfId="1" applyNumberFormat="1" applyFont="1" applyFill="1" applyBorder="1" applyAlignment="1">
      <alignment vertical="center"/>
    </xf>
    <xf numFmtId="1" fontId="8" fillId="5" borderId="12" xfId="1" applyNumberFormat="1" applyFont="1" applyFill="1" applyBorder="1" applyAlignment="1">
      <alignment vertical="center"/>
    </xf>
    <xf numFmtId="164" fontId="8" fillId="5" borderId="19" xfId="1" applyNumberFormat="1" applyFont="1" applyFill="1" applyBorder="1" applyAlignment="1">
      <alignment vertical="center"/>
    </xf>
    <xf numFmtId="164" fontId="8" fillId="5" borderId="28" xfId="1" applyNumberFormat="1" applyFont="1" applyFill="1" applyBorder="1" applyAlignment="1">
      <alignment vertical="center"/>
    </xf>
    <xf numFmtId="1" fontId="9" fillId="5" borderId="21" xfId="0" applyNumberFormat="1" applyFont="1" applyFill="1" applyBorder="1" applyAlignment="1">
      <alignment vertical="center"/>
    </xf>
    <xf numFmtId="1" fontId="20" fillId="5" borderId="37" xfId="1" applyNumberFormat="1" applyFont="1" applyFill="1" applyBorder="1" applyAlignment="1">
      <alignment vertical="center"/>
    </xf>
    <xf numFmtId="164" fontId="9" fillId="5" borderId="22" xfId="0" applyNumberFormat="1" applyFont="1" applyFill="1" applyBorder="1" applyAlignment="1">
      <alignment vertical="center"/>
    </xf>
    <xf numFmtId="1" fontId="9" fillId="5" borderId="37" xfId="0" applyNumberFormat="1" applyFont="1" applyFill="1" applyBorder="1" applyAlignment="1">
      <alignment vertical="center"/>
    </xf>
    <xf numFmtId="164" fontId="9" fillId="5" borderId="24" xfId="0" applyNumberFormat="1" applyFont="1" applyFill="1" applyBorder="1" applyAlignment="1">
      <alignment vertical="center"/>
    </xf>
    <xf numFmtId="1" fontId="9" fillId="5" borderId="7" xfId="0" applyNumberFormat="1" applyFont="1" applyFill="1" applyBorder="1" applyAlignment="1">
      <alignment vertical="center"/>
    </xf>
    <xf numFmtId="1" fontId="20" fillId="5" borderId="8" xfId="1" applyNumberFormat="1" applyFont="1" applyFill="1" applyBorder="1" applyAlignment="1">
      <alignment vertical="center"/>
    </xf>
    <xf numFmtId="164" fontId="9" fillId="5" borderId="38" xfId="0" applyNumberFormat="1" applyFont="1" applyFill="1" applyBorder="1" applyAlignment="1">
      <alignment vertical="center"/>
    </xf>
    <xf numFmtId="1" fontId="9" fillId="5" borderId="8" xfId="0" applyNumberFormat="1" applyFont="1" applyFill="1" applyBorder="1" applyAlignment="1">
      <alignment vertical="center"/>
    </xf>
    <xf numFmtId="164" fontId="9" fillId="5" borderId="9" xfId="0" applyNumberFormat="1" applyFont="1" applyFill="1" applyBorder="1" applyAlignment="1">
      <alignment vertical="center"/>
    </xf>
    <xf numFmtId="1" fontId="20" fillId="3" borderId="8" xfId="1" applyNumberFormat="1" applyFont="1" applyFill="1" applyBorder="1" applyAlignment="1">
      <alignment vertical="center"/>
    </xf>
    <xf numFmtId="164" fontId="9" fillId="0" borderId="38" xfId="0" applyNumberFormat="1" applyFont="1" applyBorder="1" applyAlignment="1">
      <alignment vertical="center"/>
    </xf>
    <xf numFmtId="164" fontId="9" fillId="0" borderId="9" xfId="0" applyNumberFormat="1" applyFont="1" applyBorder="1" applyAlignment="1">
      <alignment vertical="center"/>
    </xf>
    <xf numFmtId="1" fontId="9" fillId="5" borderId="11" xfId="0" applyNumberFormat="1" applyFont="1" applyFill="1" applyBorder="1" applyAlignment="1">
      <alignment vertical="center"/>
    </xf>
    <xf numFmtId="164" fontId="9" fillId="0" borderId="39" xfId="0" applyNumberFormat="1" applyFont="1" applyBorder="1" applyAlignment="1">
      <alignment vertical="center"/>
    </xf>
    <xf numFmtId="1" fontId="9" fillId="5" borderId="35" xfId="0" applyNumberFormat="1" applyFont="1" applyFill="1" applyBorder="1" applyAlignment="1">
      <alignment vertical="center"/>
    </xf>
    <xf numFmtId="164" fontId="9" fillId="5" borderId="36" xfId="0" applyNumberFormat="1" applyFont="1" applyFill="1" applyBorder="1" applyAlignment="1">
      <alignment vertical="center"/>
    </xf>
    <xf numFmtId="0" fontId="11" fillId="4" borderId="0" xfId="2" applyFont="1" applyFill="1" applyBorder="1" applyAlignment="1">
      <alignment horizontal="center" vertical="center" wrapText="1"/>
    </xf>
    <xf numFmtId="0" fontId="19" fillId="2" borderId="33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2" fillId="4" borderId="29" xfId="2" applyFont="1" applyFill="1" applyBorder="1" applyAlignment="1">
      <alignment horizontal="center" vertical="center" wrapText="1"/>
    </xf>
    <xf numFmtId="0" fontId="5" fillId="4" borderId="30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14" fillId="2" borderId="44" xfId="5" applyFont="1" applyFill="1" applyBorder="1" applyAlignment="1">
      <alignment horizontal="center"/>
    </xf>
    <xf numFmtId="164" fontId="15" fillId="5" borderId="22" xfId="5" applyNumberFormat="1" applyFont="1" applyFill="1" applyBorder="1"/>
    <xf numFmtId="164" fontId="15" fillId="5" borderId="38" xfId="5" applyNumberFormat="1" applyFont="1" applyFill="1" applyBorder="1"/>
    <xf numFmtId="164" fontId="15" fillId="5" borderId="39" xfId="5" applyNumberFormat="1" applyFont="1" applyFill="1" applyBorder="1"/>
    <xf numFmtId="0" fontId="14" fillId="2" borderId="34" xfId="5" applyFont="1" applyFill="1" applyBorder="1" applyAlignment="1">
      <alignment horizontal="center"/>
    </xf>
    <xf numFmtId="164" fontId="8" fillId="5" borderId="38" xfId="1" applyNumberFormat="1" applyFont="1" applyFill="1" applyBorder="1" applyAlignment="1">
      <alignment vertical="center"/>
    </xf>
    <xf numFmtId="164" fontId="8" fillId="5" borderId="39" xfId="1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 vertical="top" readingOrder="1"/>
    </xf>
    <xf numFmtId="0" fontId="18" fillId="3" borderId="0" xfId="0" applyFont="1" applyFill="1" applyAlignment="1">
      <alignment horizontal="left" vertical="center" readingOrder="1"/>
    </xf>
    <xf numFmtId="0" fontId="2" fillId="0" borderId="0" xfId="0" applyFont="1" applyBorder="1" applyAlignment="1">
      <alignment horizontal="right" vertical="top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5" xfId="0" applyFont="1" applyFill="1" applyBorder="1" applyAlignment="1">
      <alignment horizontal="center" vertical="center" readingOrder="1"/>
    </xf>
    <xf numFmtId="0" fontId="5" fillId="2" borderId="2" xfId="0" applyFont="1" applyFill="1" applyBorder="1" applyAlignment="1">
      <alignment horizontal="center" vertical="top" readingOrder="1"/>
    </xf>
    <xf numFmtId="0" fontId="5" fillId="2" borderId="3" xfId="0" applyFont="1" applyFill="1" applyBorder="1" applyAlignment="1">
      <alignment horizontal="center" vertical="top" readingOrder="1"/>
    </xf>
    <xf numFmtId="0" fontId="5" fillId="2" borderId="4" xfId="0" applyFont="1" applyFill="1" applyBorder="1" applyAlignment="1">
      <alignment horizontal="center" vertical="top" readingOrder="1"/>
    </xf>
    <xf numFmtId="1" fontId="9" fillId="5" borderId="29" xfId="0" applyNumberFormat="1" applyFont="1" applyFill="1" applyBorder="1" applyAlignment="1">
      <alignment horizontal="center" vertical="center"/>
    </xf>
    <xf numFmtId="1" fontId="9" fillId="5" borderId="40" xfId="0" applyNumberFormat="1" applyFont="1" applyFill="1" applyBorder="1" applyAlignment="1">
      <alignment horizontal="center" vertical="center"/>
    </xf>
    <xf numFmtId="1" fontId="9" fillId="5" borderId="41" xfId="0" applyNumberFormat="1" applyFont="1" applyFill="1" applyBorder="1" applyAlignment="1">
      <alignment horizontal="center" vertical="center"/>
    </xf>
    <xf numFmtId="0" fontId="16" fillId="4" borderId="0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readingOrder="1"/>
    </xf>
    <xf numFmtId="0" fontId="19" fillId="2" borderId="18" xfId="2" applyFont="1" applyFill="1" applyBorder="1" applyAlignment="1">
      <alignment horizontal="center" vertical="center" wrapText="1"/>
    </xf>
    <xf numFmtId="0" fontId="19" fillId="2" borderId="28" xfId="2" applyFont="1" applyFill="1" applyBorder="1" applyAlignment="1">
      <alignment horizontal="center" vertical="center" wrapText="1"/>
    </xf>
    <xf numFmtId="0" fontId="19" fillId="2" borderId="29" xfId="2" applyFont="1" applyFill="1" applyBorder="1" applyAlignment="1">
      <alignment horizontal="center" vertical="center" wrapText="1"/>
    </xf>
    <xf numFmtId="0" fontId="19" fillId="2" borderId="40" xfId="2" applyFont="1" applyFill="1" applyBorder="1" applyAlignment="1">
      <alignment horizontal="center" vertical="center" wrapText="1"/>
    </xf>
    <xf numFmtId="0" fontId="19" fillId="2" borderId="41" xfId="2" applyFont="1" applyFill="1" applyBorder="1" applyAlignment="1">
      <alignment horizontal="center" vertical="center" wrapText="1"/>
    </xf>
    <xf numFmtId="0" fontId="19" fillId="2" borderId="33" xfId="2" applyFont="1" applyFill="1" applyBorder="1" applyAlignment="1">
      <alignment horizontal="center" vertical="center" wrapText="1"/>
    </xf>
    <xf numFmtId="0" fontId="19" fillId="2" borderId="23" xfId="2" applyFont="1" applyFill="1" applyBorder="1" applyAlignment="1">
      <alignment horizontal="center" vertical="center" wrapText="1"/>
    </xf>
    <xf numFmtId="0" fontId="19" fillId="2" borderId="34" xfId="2" applyFont="1" applyFill="1" applyBorder="1" applyAlignment="1">
      <alignment horizontal="center" vertical="center" wrapText="1"/>
    </xf>
    <xf numFmtId="165" fontId="19" fillId="2" borderId="1" xfId="4" applyNumberFormat="1" applyFont="1" applyFill="1" applyBorder="1" applyAlignment="1">
      <alignment horizontal="center" vertical="center" wrapText="1"/>
    </xf>
    <xf numFmtId="165" fontId="19" fillId="2" borderId="42" xfId="4" applyNumberFormat="1" applyFont="1" applyFill="1" applyBorder="1" applyAlignment="1">
      <alignment horizontal="center" vertical="center" wrapText="1"/>
    </xf>
    <xf numFmtId="1" fontId="8" fillId="5" borderId="10" xfId="1" applyNumberFormat="1" applyFont="1" applyFill="1" applyBorder="1" applyAlignment="1">
      <alignment vertical="center"/>
    </xf>
    <xf numFmtId="1" fontId="8" fillId="5" borderId="17" xfId="1" applyNumberFormat="1" applyFont="1" applyFill="1" applyBorder="1" applyAlignment="1">
      <alignment vertical="center"/>
    </xf>
    <xf numFmtId="164" fontId="8" fillId="5" borderId="45" xfId="1" applyNumberFormat="1" applyFont="1" applyFill="1" applyBorder="1" applyAlignment="1">
      <alignment vertical="center"/>
    </xf>
    <xf numFmtId="164" fontId="8" fillId="5" borderId="46" xfId="1" applyNumberFormat="1" applyFont="1" applyFill="1" applyBorder="1" applyAlignment="1">
      <alignment vertical="center"/>
    </xf>
    <xf numFmtId="1" fontId="9" fillId="5" borderId="2" xfId="1" applyNumberFormat="1" applyFont="1" applyFill="1" applyBorder="1" applyAlignment="1">
      <alignment vertical="center"/>
    </xf>
    <xf numFmtId="164" fontId="4" fillId="5" borderId="4" xfId="5" applyNumberFormat="1" applyFont="1" applyFill="1" applyBorder="1"/>
    <xf numFmtId="164" fontId="9" fillId="5" borderId="47" xfId="1" applyNumberFormat="1" applyFont="1" applyFill="1" applyBorder="1" applyAlignment="1">
      <alignment vertical="center"/>
    </xf>
    <xf numFmtId="164" fontId="9" fillId="5" borderId="14" xfId="1" applyNumberFormat="1" applyFont="1" applyFill="1" applyBorder="1" applyAlignment="1">
      <alignment vertical="center"/>
    </xf>
  </cellXfs>
  <cellStyles count="8">
    <cellStyle name="Comma 13" xfId="6"/>
    <cellStyle name="Comma 16" xfId="7"/>
    <cellStyle name="Comma 5" xfId="4"/>
    <cellStyle name="Normal" xfId="0" builtinId="0"/>
    <cellStyle name="Normal 146" xfId="3"/>
    <cellStyle name="Normal 146 2" xfId="5"/>
    <cellStyle name="Normal 2 2 10 10" xfId="2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2"/>
  <sheetViews>
    <sheetView topLeftCell="A4" workbookViewId="0">
      <selection activeCell="C16" sqref="C16"/>
    </sheetView>
  </sheetViews>
  <sheetFormatPr defaultRowHeight="14.4" x14ac:dyDescent="0.3"/>
  <cols>
    <col min="1" max="1" width="13.109375" customWidth="1"/>
    <col min="2" max="2" width="11.77734375" customWidth="1"/>
    <col min="3" max="3" width="16" bestFit="1" customWidth="1"/>
    <col min="4" max="4" width="8.109375" customWidth="1"/>
    <col min="5" max="5" width="11.5546875" customWidth="1"/>
    <col min="6" max="6" width="12.88671875" bestFit="1" customWidth="1"/>
    <col min="7" max="7" width="9.77734375" customWidth="1"/>
    <col min="8" max="8" width="13.21875" customWidth="1"/>
    <col min="9" max="9" width="13.88671875" customWidth="1"/>
  </cols>
  <sheetData>
    <row r="1" spans="1:9" ht="10.5" customHeight="1" x14ac:dyDescent="0.3"/>
    <row r="2" spans="1:9" ht="24" x14ac:dyDescent="0.3">
      <c r="A2" s="79" t="s">
        <v>31</v>
      </c>
      <c r="B2" s="79"/>
      <c r="C2" s="79"/>
      <c r="D2" s="79"/>
      <c r="E2" s="79"/>
      <c r="F2" s="79"/>
      <c r="G2" s="79"/>
      <c r="H2" s="1"/>
    </row>
    <row r="3" spans="1:9" ht="3" customHeight="1" x14ac:dyDescent="0.3">
      <c r="A3" s="26"/>
      <c r="B3" s="26"/>
      <c r="C3" s="26"/>
      <c r="D3" s="26"/>
      <c r="E3" s="26"/>
      <c r="F3" s="26"/>
      <c r="G3" s="26"/>
      <c r="H3" s="1"/>
    </row>
    <row r="4" spans="1:9" ht="19.8" x14ac:dyDescent="0.3">
      <c r="C4" s="80"/>
      <c r="D4" s="80"/>
      <c r="F4" s="80" t="s">
        <v>0</v>
      </c>
      <c r="G4" s="80"/>
    </row>
    <row r="5" spans="1:9" ht="5.0999999999999996" customHeight="1" thickBot="1" x14ac:dyDescent="0.35">
      <c r="H5" s="2"/>
    </row>
    <row r="6" spans="1:9" ht="21.6" thickBot="1" x14ac:dyDescent="0.35">
      <c r="A6" s="81" t="s">
        <v>1</v>
      </c>
      <c r="B6" s="83" t="s">
        <v>2</v>
      </c>
      <c r="C6" s="84"/>
      <c r="D6" s="85"/>
      <c r="E6" s="83" t="s">
        <v>3</v>
      </c>
      <c r="F6" s="84"/>
      <c r="G6" s="85"/>
    </row>
    <row r="7" spans="1:9" ht="21.6" thickBot="1" x14ac:dyDescent="0.35">
      <c r="A7" s="82"/>
      <c r="B7" s="36" t="s">
        <v>4</v>
      </c>
      <c r="C7" s="37" t="s">
        <v>5</v>
      </c>
      <c r="D7" s="38" t="s">
        <v>6</v>
      </c>
      <c r="E7" s="36" t="s">
        <v>4</v>
      </c>
      <c r="F7" s="37" t="s">
        <v>5</v>
      </c>
      <c r="G7" s="38" t="s">
        <v>6</v>
      </c>
    </row>
    <row r="8" spans="1:9" ht="21" x14ac:dyDescent="0.3">
      <c r="A8" s="33" t="s">
        <v>7</v>
      </c>
      <c r="B8" s="48">
        <v>4571.4619000000002</v>
      </c>
      <c r="C8" s="49">
        <v>3709.3852047300011</v>
      </c>
      <c r="D8" s="50">
        <f t="shared" ref="D8:D16" si="0">C8/B8*100</f>
        <v>81.142209776045632</v>
      </c>
      <c r="E8" s="48">
        <v>4571.4619000000002</v>
      </c>
      <c r="F8" s="51">
        <f>C8</f>
        <v>3709.3852047300011</v>
      </c>
      <c r="G8" s="52">
        <f t="shared" ref="G8:G16" si="1">F8/E8*100</f>
        <v>81.142209776045632</v>
      </c>
    </row>
    <row r="9" spans="1:9" ht="21" x14ac:dyDescent="0.3">
      <c r="A9" s="34" t="s">
        <v>8</v>
      </c>
      <c r="B9" s="53">
        <v>4849.7933000000003</v>
      </c>
      <c r="C9" s="54">
        <v>4106.4823592209987</v>
      </c>
      <c r="D9" s="55">
        <f t="shared" si="0"/>
        <v>84.673348021265127</v>
      </c>
      <c r="E9" s="53">
        <v>9421.2551999999996</v>
      </c>
      <c r="F9" s="56">
        <f t="shared" ref="F9:F14" si="2">F8+C9</f>
        <v>7815.8675639510002</v>
      </c>
      <c r="G9" s="57">
        <f t="shared" si="1"/>
        <v>82.95993896812179</v>
      </c>
      <c r="H9" s="9"/>
    </row>
    <row r="10" spans="1:9" ht="21" x14ac:dyDescent="0.3">
      <c r="A10" s="34" t="s">
        <v>9</v>
      </c>
      <c r="B10" s="53">
        <v>4954.8044</v>
      </c>
      <c r="C10" s="56">
        <v>4390.6334319590005</v>
      </c>
      <c r="D10" s="55">
        <f t="shared" si="0"/>
        <v>88.613658128643806</v>
      </c>
      <c r="E10" s="53">
        <v>14376.059600000001</v>
      </c>
      <c r="F10" s="56">
        <f t="shared" si="2"/>
        <v>12206.500995910001</v>
      </c>
      <c r="G10" s="57">
        <f t="shared" si="1"/>
        <v>84.908530818208348</v>
      </c>
      <c r="H10" s="9"/>
    </row>
    <row r="11" spans="1:9" ht="21" x14ac:dyDescent="0.3">
      <c r="A11" s="34" t="s">
        <v>10</v>
      </c>
      <c r="B11" s="53">
        <v>5051.6189000000004</v>
      </c>
      <c r="C11" s="56">
        <v>3669.6387259999992</v>
      </c>
      <c r="D11" s="55">
        <f t="shared" si="0"/>
        <v>72.642825966147186</v>
      </c>
      <c r="E11" s="53">
        <v>19427.678500000002</v>
      </c>
      <c r="F11" s="56">
        <f t="shared" si="2"/>
        <v>15876.13972191</v>
      </c>
      <c r="G11" s="57">
        <f t="shared" si="1"/>
        <v>81.719180816740405</v>
      </c>
    </row>
    <row r="12" spans="1:9" ht="21" x14ac:dyDescent="0.3">
      <c r="A12" s="34" t="s">
        <v>11</v>
      </c>
      <c r="B12" s="53">
        <v>4541.5275000000001</v>
      </c>
      <c r="C12" s="56">
        <v>4091.0545196770004</v>
      </c>
      <c r="D12" s="55">
        <f t="shared" si="0"/>
        <v>90.081024934386065</v>
      </c>
      <c r="E12" s="53">
        <v>23969.206000000002</v>
      </c>
      <c r="F12" s="56">
        <f t="shared" si="2"/>
        <v>19967.194241587</v>
      </c>
      <c r="G12" s="57">
        <f t="shared" si="1"/>
        <v>83.303528041717357</v>
      </c>
    </row>
    <row r="13" spans="1:9" ht="21" x14ac:dyDescent="0.3">
      <c r="A13" s="34" t="s">
        <v>12</v>
      </c>
      <c r="B13" s="53">
        <v>4669.8635999999997</v>
      </c>
      <c r="C13" s="56">
        <v>4170.3550628630001</v>
      </c>
      <c r="D13" s="55">
        <f t="shared" si="0"/>
        <v>89.303573296294999</v>
      </c>
      <c r="E13" s="53">
        <v>28639.069600000003</v>
      </c>
      <c r="F13" s="56">
        <f t="shared" si="2"/>
        <v>24137.54930445</v>
      </c>
      <c r="G13" s="57">
        <f t="shared" si="1"/>
        <v>84.281890583659177</v>
      </c>
      <c r="I13" s="9"/>
    </row>
    <row r="14" spans="1:9" ht="21" x14ac:dyDescent="0.3">
      <c r="A14" s="34" t="s">
        <v>13</v>
      </c>
      <c r="B14" s="53">
        <v>4571.9654</v>
      </c>
      <c r="C14" s="56">
        <v>4290.5436074579993</v>
      </c>
      <c r="D14" s="55">
        <f t="shared" si="0"/>
        <v>93.8446211219796</v>
      </c>
      <c r="E14" s="53">
        <v>33211.035000000003</v>
      </c>
      <c r="F14" s="56">
        <f t="shared" si="2"/>
        <v>28428.092911907999</v>
      </c>
      <c r="G14" s="57">
        <f t="shared" si="1"/>
        <v>85.598334745990286</v>
      </c>
      <c r="I14" s="9"/>
    </row>
    <row r="15" spans="1:9" ht="21" x14ac:dyDescent="0.3">
      <c r="A15" s="34" t="s">
        <v>14</v>
      </c>
      <c r="B15" s="53">
        <v>4605.4309999999996</v>
      </c>
      <c r="C15" s="56">
        <v>4138.5913</v>
      </c>
      <c r="D15" s="55">
        <f t="shared" si="0"/>
        <v>89.86327881147281</v>
      </c>
      <c r="E15" s="53">
        <v>37816.466</v>
      </c>
      <c r="F15" s="56">
        <v>32566.6842</v>
      </c>
      <c r="G15" s="57">
        <f t="shared" si="1"/>
        <v>86.11773559168644</v>
      </c>
    </row>
    <row r="16" spans="1:9" ht="21" x14ac:dyDescent="0.3">
      <c r="A16" s="34" t="s">
        <v>15</v>
      </c>
      <c r="B16" s="53">
        <v>5113.7695000000003</v>
      </c>
      <c r="C16" s="56">
        <v>4866.3055999999997</v>
      </c>
      <c r="D16" s="55">
        <f t="shared" si="0"/>
        <v>95.160831945984256</v>
      </c>
      <c r="E16" s="53">
        <v>42930.235500000003</v>
      </c>
      <c r="F16" s="56">
        <v>37432.989800000003</v>
      </c>
      <c r="G16" s="57">
        <f t="shared" si="1"/>
        <v>87.194932345526027</v>
      </c>
    </row>
    <row r="17" spans="1:7" ht="21" x14ac:dyDescent="0.3">
      <c r="A17" s="34" t="s">
        <v>16</v>
      </c>
      <c r="B17" s="53">
        <v>5103.1343999999999</v>
      </c>
      <c r="C17" s="58"/>
      <c r="D17" s="59"/>
      <c r="E17" s="53">
        <v>48033.369900000005</v>
      </c>
      <c r="F17" s="39"/>
      <c r="G17" s="60"/>
    </row>
    <row r="18" spans="1:7" ht="21" x14ac:dyDescent="0.3">
      <c r="A18" s="34" t="s">
        <v>17</v>
      </c>
      <c r="B18" s="53">
        <v>5659.2546000000002</v>
      </c>
      <c r="C18" s="39"/>
      <c r="D18" s="59"/>
      <c r="E18" s="53">
        <v>53692.624500000005</v>
      </c>
      <c r="F18" s="39"/>
      <c r="G18" s="60"/>
    </row>
    <row r="19" spans="1:7" ht="21.6" thickBot="1" x14ac:dyDescent="0.35">
      <c r="A19" s="35" t="s">
        <v>18</v>
      </c>
      <c r="B19" s="61">
        <v>5132.6954999999998</v>
      </c>
      <c r="C19" s="40"/>
      <c r="D19" s="62"/>
      <c r="E19" s="61">
        <v>58825.320000000007</v>
      </c>
      <c r="F19" s="40"/>
      <c r="G19" s="41"/>
    </row>
    <row r="20" spans="1:7" ht="20.399999999999999" thickBot="1" x14ac:dyDescent="0.35">
      <c r="A20" s="6" t="s">
        <v>19</v>
      </c>
      <c r="B20" s="63">
        <v>58825.320000000007</v>
      </c>
      <c r="C20" s="63">
        <f>SUM(C8:C14)</f>
        <v>28428.092911907999</v>
      </c>
      <c r="D20" s="64">
        <f>C20/B20*100</f>
        <v>48.326286898070414</v>
      </c>
      <c r="E20" s="86"/>
      <c r="F20" s="87"/>
      <c r="G20" s="88"/>
    </row>
    <row r="21" spans="1:7" ht="10.5" customHeight="1" x14ac:dyDescent="0.3"/>
    <row r="22" spans="1:7" ht="18.600000000000001" x14ac:dyDescent="0.3">
      <c r="C22" s="78" t="s">
        <v>20</v>
      </c>
      <c r="D22" s="78"/>
      <c r="E22" s="78"/>
      <c r="F22" s="78"/>
      <c r="G22" s="78"/>
    </row>
  </sheetData>
  <mergeCells count="8">
    <mergeCell ref="C22:G22"/>
    <mergeCell ref="A2:G2"/>
    <mergeCell ref="F4:G4"/>
    <mergeCell ref="A6:A7"/>
    <mergeCell ref="B6:D6"/>
    <mergeCell ref="E6:G6"/>
    <mergeCell ref="E20:G20"/>
    <mergeCell ref="C4:D4"/>
  </mergeCells>
  <pageMargins left="0.75" right="0.7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tabSelected="1" zoomScale="98" zoomScaleNormal="98" workbookViewId="0">
      <selection activeCell="L16" sqref="L16"/>
    </sheetView>
  </sheetViews>
  <sheetFormatPr defaultColWidth="9" defaultRowHeight="14.4" x14ac:dyDescent="0.3"/>
  <cols>
    <col min="1" max="1" width="17.44140625" style="10" customWidth="1"/>
    <col min="2" max="2" width="12.5546875" style="10" customWidth="1"/>
    <col min="3" max="3" width="8.21875" style="10" customWidth="1"/>
    <col min="4" max="4" width="7.44140625" style="10" customWidth="1"/>
    <col min="5" max="5" width="8.77734375" style="10" customWidth="1"/>
    <col min="6" max="6" width="8.44140625" style="10" customWidth="1"/>
    <col min="7" max="7" width="7.21875" style="10" customWidth="1"/>
    <col min="8" max="8" width="18.5546875" style="10" customWidth="1"/>
    <col min="9" max="16384" width="9" style="10"/>
  </cols>
  <sheetData>
    <row r="1" spans="1:8" ht="19.5" customHeight="1" x14ac:dyDescent="0.3">
      <c r="A1" s="89" t="s">
        <v>33</v>
      </c>
      <c r="B1" s="89"/>
      <c r="C1" s="89"/>
      <c r="D1" s="89"/>
      <c r="E1" s="89"/>
      <c r="F1" s="89"/>
      <c r="G1" s="89"/>
      <c r="H1" s="89"/>
    </row>
    <row r="2" spans="1:8" ht="20.55" customHeight="1" x14ac:dyDescent="0.3">
      <c r="A2" s="89" t="s">
        <v>32</v>
      </c>
      <c r="B2" s="89"/>
      <c r="C2" s="89"/>
      <c r="D2" s="89"/>
      <c r="E2" s="89"/>
      <c r="F2" s="89"/>
      <c r="G2" s="89"/>
      <c r="H2" s="89"/>
    </row>
    <row r="3" spans="1:8" ht="6" customHeight="1" x14ac:dyDescent="0.3">
      <c r="F3" s="11"/>
    </row>
    <row r="4" spans="1:8" ht="14.55" customHeight="1" x14ac:dyDescent="0.3">
      <c r="F4" s="12"/>
      <c r="G4" s="12"/>
      <c r="H4" s="65" t="s">
        <v>0</v>
      </c>
    </row>
    <row r="5" spans="1:8" ht="6.6" customHeight="1" thickBot="1" x14ac:dyDescent="0.35"/>
    <row r="6" spans="1:8" ht="21.6" thickBot="1" x14ac:dyDescent="0.35">
      <c r="A6" s="91" t="s">
        <v>21</v>
      </c>
      <c r="B6" s="93" t="s">
        <v>29</v>
      </c>
      <c r="C6" s="94"/>
      <c r="D6" s="95"/>
      <c r="E6" s="96" t="s">
        <v>30</v>
      </c>
      <c r="F6" s="97"/>
      <c r="G6" s="98"/>
      <c r="H6" s="99" t="s">
        <v>22</v>
      </c>
    </row>
    <row r="7" spans="1:8" ht="17.55" customHeight="1" thickBot="1" x14ac:dyDescent="0.35">
      <c r="A7" s="92"/>
      <c r="B7" s="66" t="s">
        <v>23</v>
      </c>
      <c r="C7" s="67" t="s">
        <v>24</v>
      </c>
      <c r="D7" s="71" t="s">
        <v>6</v>
      </c>
      <c r="E7" s="66" t="s">
        <v>23</v>
      </c>
      <c r="F7" s="67" t="s">
        <v>24</v>
      </c>
      <c r="G7" s="75" t="s">
        <v>6</v>
      </c>
      <c r="H7" s="100"/>
    </row>
    <row r="8" spans="1:8" ht="21" x14ac:dyDescent="0.6">
      <c r="A8" s="69" t="s">
        <v>7</v>
      </c>
      <c r="B8" s="42">
        <v>4536</v>
      </c>
      <c r="C8" s="43">
        <v>3468.9694415886997</v>
      </c>
      <c r="D8" s="72">
        <f>C8/B8*100</f>
        <v>76.476398624089498</v>
      </c>
      <c r="E8" s="42">
        <v>4571.4619000000002</v>
      </c>
      <c r="F8" s="43">
        <v>3709.3852047300011</v>
      </c>
      <c r="G8" s="72">
        <f t="shared" ref="G8:G17" si="0">F8/E8*100</f>
        <v>81.142209776045632</v>
      </c>
      <c r="H8" s="16">
        <f t="shared" ref="H8:H17" si="1">(F8-C8)/C8*100</f>
        <v>6.9304664451352753</v>
      </c>
    </row>
    <row r="9" spans="1:8" ht="21" x14ac:dyDescent="0.6">
      <c r="A9" s="69" t="s">
        <v>8</v>
      </c>
      <c r="B9" s="17">
        <v>5038</v>
      </c>
      <c r="C9" s="18">
        <v>3958.4825845380001</v>
      </c>
      <c r="D9" s="73">
        <f t="shared" ref="D9:D21" si="2">C9/B9*100</f>
        <v>78.572500685549812</v>
      </c>
      <c r="E9" s="17">
        <v>4849.7933000000003</v>
      </c>
      <c r="F9" s="18">
        <v>4106.4823592209987</v>
      </c>
      <c r="G9" s="73">
        <f t="shared" si="0"/>
        <v>84.673348021265127</v>
      </c>
      <c r="H9" s="46">
        <f t="shared" si="1"/>
        <v>3.738800702599828</v>
      </c>
    </row>
    <row r="10" spans="1:8" ht="21" x14ac:dyDescent="0.6">
      <c r="A10" s="69" t="s">
        <v>9</v>
      </c>
      <c r="B10" s="17">
        <v>4647</v>
      </c>
      <c r="C10" s="18">
        <v>3881.0706597059993</v>
      </c>
      <c r="D10" s="73">
        <f t="shared" si="2"/>
        <v>83.517767585668153</v>
      </c>
      <c r="E10" s="17">
        <v>4954.8044</v>
      </c>
      <c r="F10" s="18">
        <v>4390.6334319590005</v>
      </c>
      <c r="G10" s="73">
        <f t="shared" si="0"/>
        <v>88.613658128643806</v>
      </c>
      <c r="H10" s="46">
        <f t="shared" si="1"/>
        <v>13.129438161056356</v>
      </c>
    </row>
    <row r="11" spans="1:8" ht="21" x14ac:dyDescent="0.6">
      <c r="A11" s="69" t="s">
        <v>25</v>
      </c>
      <c r="B11" s="17">
        <v>4635</v>
      </c>
      <c r="C11" s="18">
        <v>3388.1753173510001</v>
      </c>
      <c r="D11" s="73">
        <f t="shared" si="2"/>
        <v>73.099791097108962</v>
      </c>
      <c r="E11" s="17">
        <v>5051.6189000000004</v>
      </c>
      <c r="F11" s="18">
        <v>3669.6387259999992</v>
      </c>
      <c r="G11" s="76">
        <f t="shared" si="0"/>
        <v>72.642825966147186</v>
      </c>
      <c r="H11" s="46">
        <f t="shared" si="1"/>
        <v>8.3072268193328771</v>
      </c>
    </row>
    <row r="12" spans="1:8" ht="21" x14ac:dyDescent="0.6">
      <c r="A12" s="69" t="s">
        <v>11</v>
      </c>
      <c r="B12" s="17">
        <v>4549</v>
      </c>
      <c r="C12" s="18">
        <v>3932.8305347539999</v>
      </c>
      <c r="D12" s="73">
        <f t="shared" si="2"/>
        <v>86.454836991734439</v>
      </c>
      <c r="E12" s="17">
        <v>4541.5275000000001</v>
      </c>
      <c r="F12" s="18">
        <v>4091.0545196770004</v>
      </c>
      <c r="G12" s="76">
        <f t="shared" si="0"/>
        <v>90.081024934386065</v>
      </c>
      <c r="H12" s="46">
        <f t="shared" si="1"/>
        <v>4.0231579653583367</v>
      </c>
    </row>
    <row r="13" spans="1:8" ht="21" x14ac:dyDescent="0.6">
      <c r="A13" s="69" t="s">
        <v>12</v>
      </c>
      <c r="B13" s="17">
        <v>4634</v>
      </c>
      <c r="C13" s="18">
        <v>4025.0903925898365</v>
      </c>
      <c r="D13" s="73">
        <f t="shared" si="2"/>
        <v>86.859956680833761</v>
      </c>
      <c r="E13" s="17">
        <v>4669.8635999999997</v>
      </c>
      <c r="F13" s="18">
        <v>4170.3550628630001</v>
      </c>
      <c r="G13" s="76">
        <f t="shared" si="0"/>
        <v>89.303573296294999</v>
      </c>
      <c r="H13" s="46">
        <f t="shared" si="1"/>
        <v>3.6089790813293243</v>
      </c>
    </row>
    <row r="14" spans="1:8" ht="21.6" thickBot="1" x14ac:dyDescent="0.65">
      <c r="A14" s="70" t="s">
        <v>13</v>
      </c>
      <c r="B14" s="44">
        <v>4523</v>
      </c>
      <c r="C14" s="45">
        <v>3938.3902707999996</v>
      </c>
      <c r="D14" s="74">
        <f t="shared" si="2"/>
        <v>87.074735149237227</v>
      </c>
      <c r="E14" s="44">
        <v>4571.9654</v>
      </c>
      <c r="F14" s="45">
        <v>4290.5436074579993</v>
      </c>
      <c r="G14" s="77">
        <f t="shared" si="0"/>
        <v>93.8446211219796</v>
      </c>
      <c r="H14" s="47">
        <f t="shared" si="1"/>
        <v>8.9415551137461886</v>
      </c>
    </row>
    <row r="15" spans="1:8" ht="21.6" thickBot="1" x14ac:dyDescent="0.65">
      <c r="A15" s="25" t="s">
        <v>26</v>
      </c>
      <c r="B15" s="13">
        <v>4926</v>
      </c>
      <c r="C15" s="14">
        <v>3899.318687298</v>
      </c>
      <c r="D15" s="15">
        <f t="shared" si="2"/>
        <v>79.157910826187575</v>
      </c>
      <c r="E15" s="13">
        <v>4605.4309999999996</v>
      </c>
      <c r="F15" s="45">
        <v>4138.5913</v>
      </c>
      <c r="G15" s="77">
        <f t="shared" si="0"/>
        <v>89.86327881147281</v>
      </c>
      <c r="H15" s="47">
        <f t="shared" si="1"/>
        <v>6.1362671761461485</v>
      </c>
    </row>
    <row r="16" spans="1:8" ht="21.6" thickBot="1" x14ac:dyDescent="0.65">
      <c r="A16" s="27" t="s">
        <v>15</v>
      </c>
      <c r="B16" s="101">
        <v>5148</v>
      </c>
      <c r="C16" s="102">
        <v>4191.0360571239999</v>
      </c>
      <c r="D16" s="29">
        <f t="shared" si="2"/>
        <v>81.410956820590513</v>
      </c>
      <c r="E16" s="101">
        <v>5113.7695000000003</v>
      </c>
      <c r="F16" s="102">
        <v>4866.3055999999997</v>
      </c>
      <c r="G16" s="103">
        <f t="shared" si="0"/>
        <v>95.160831945984256</v>
      </c>
      <c r="H16" s="104">
        <f t="shared" si="1"/>
        <v>16.112234150984321</v>
      </c>
    </row>
    <row r="17" spans="1:8" ht="20.399999999999999" thickBot="1" x14ac:dyDescent="0.65">
      <c r="A17" s="68" t="s">
        <v>34</v>
      </c>
      <c r="B17" s="105">
        <f>SUM(B8:B16)</f>
        <v>42636</v>
      </c>
      <c r="C17" s="105">
        <f>SUM(C8:C16)</f>
        <v>34683.36394574953</v>
      </c>
      <c r="D17" s="106">
        <f>C17/B17*100</f>
        <v>81.347602837389829</v>
      </c>
      <c r="E17" s="105">
        <f>SUM(E8:E16)</f>
        <v>42930.235500000003</v>
      </c>
      <c r="F17" s="105">
        <f>SUM(F8:F16)</f>
        <v>37432.989811908003</v>
      </c>
      <c r="G17" s="107">
        <f t="shared" si="0"/>
        <v>87.194932373264052</v>
      </c>
      <c r="H17" s="108">
        <f t="shared" si="1"/>
        <v>7.9277946350859692</v>
      </c>
    </row>
    <row r="18" spans="1:8" ht="21" x14ac:dyDescent="0.6">
      <c r="A18" s="25" t="s">
        <v>16</v>
      </c>
      <c r="B18" s="17">
        <v>5002</v>
      </c>
      <c r="C18" s="18">
        <v>4391.8000503809999</v>
      </c>
      <c r="D18" s="15">
        <f t="shared" si="2"/>
        <v>87.800880655357858</v>
      </c>
      <c r="E18" s="17">
        <v>5103.1343999999999</v>
      </c>
      <c r="F18" s="4"/>
      <c r="G18" s="19"/>
      <c r="H18" s="20"/>
    </row>
    <row r="19" spans="1:8" ht="21" x14ac:dyDescent="0.6">
      <c r="A19" s="25" t="s">
        <v>27</v>
      </c>
      <c r="B19" s="21">
        <v>5497</v>
      </c>
      <c r="C19" s="8">
        <v>4962.2774456144989</v>
      </c>
      <c r="D19" s="15">
        <f t="shared" si="2"/>
        <v>90.27246581070581</v>
      </c>
      <c r="E19" s="21">
        <v>5659.2546000000002</v>
      </c>
      <c r="F19" s="3"/>
      <c r="G19" s="19"/>
      <c r="H19" s="20"/>
    </row>
    <row r="20" spans="1:8" ht="21.6" thickBot="1" x14ac:dyDescent="0.65">
      <c r="A20" s="27" t="s">
        <v>18</v>
      </c>
      <c r="B20" s="7">
        <v>5132</v>
      </c>
      <c r="C20" s="28">
        <v>4369.657117537</v>
      </c>
      <c r="D20" s="29">
        <f t="shared" si="2"/>
        <v>85.145306265335151</v>
      </c>
      <c r="E20" s="7">
        <v>5132.6954999999998</v>
      </c>
      <c r="F20" s="5"/>
      <c r="G20" s="30"/>
      <c r="H20" s="31"/>
    </row>
    <row r="21" spans="1:8" ht="20.399999999999999" thickBot="1" x14ac:dyDescent="0.65">
      <c r="A21" s="6" t="s">
        <v>28</v>
      </c>
      <c r="B21" s="22">
        <f>SUM(B15:B20)</f>
        <v>68341</v>
      </c>
      <c r="C21" s="22">
        <f>SUM(C15:C20)</f>
        <v>56497.453303704031</v>
      </c>
      <c r="D21" s="32">
        <f t="shared" si="2"/>
        <v>82.669924794346045</v>
      </c>
      <c r="E21" s="22">
        <f>SUM(E15:E20)</f>
        <v>68544.520499999999</v>
      </c>
      <c r="F21" s="22">
        <f>SUM(F15:F20)</f>
        <v>46437.886711908002</v>
      </c>
      <c r="G21" s="23">
        <f t="shared" ref="G21" si="3">F21/E21*100</f>
        <v>67.748503269357613</v>
      </c>
      <c r="H21" s="24"/>
    </row>
    <row r="22" spans="1:8" ht="9" customHeight="1" x14ac:dyDescent="0.3"/>
    <row r="23" spans="1:8" ht="19.95" customHeight="1" x14ac:dyDescent="0.3">
      <c r="E23" s="90" t="s">
        <v>20</v>
      </c>
      <c r="F23" s="90"/>
      <c r="G23" s="90"/>
      <c r="H23" s="90"/>
    </row>
  </sheetData>
  <mergeCells count="7">
    <mergeCell ref="A1:H1"/>
    <mergeCell ref="E23:H23"/>
    <mergeCell ref="A2:H2"/>
    <mergeCell ref="A6:A7"/>
    <mergeCell ref="B6:D6"/>
    <mergeCell ref="E6:G6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 1</vt:lpstr>
      <vt:lpstr>Rev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2026-04-27T10:06:01Z</dcterms:modified>
</cp:coreProperties>
</file>