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50"/>
  </bookViews>
  <sheets>
    <sheet name="Rev 1" sheetId="5" r:id="rId1"/>
    <sheet name="Rev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6" l="1"/>
  <c r="G12" i="6"/>
  <c r="C19" i="5"/>
  <c r="D11" i="5"/>
  <c r="F20" i="6" l="1"/>
  <c r="G20" i="6" s="1"/>
  <c r="E20" i="6"/>
  <c r="H11" i="6"/>
  <c r="G11" i="6"/>
  <c r="H10" i="6"/>
  <c r="G10" i="6"/>
  <c r="H9" i="6"/>
  <c r="G9" i="6"/>
  <c r="H8" i="6"/>
  <c r="G8" i="6"/>
  <c r="D19" i="5"/>
  <c r="D10" i="5"/>
  <c r="D9" i="5"/>
  <c r="D8" i="5"/>
  <c r="F7" i="5"/>
  <c r="F8" i="5" s="1"/>
  <c r="D7" i="5"/>
  <c r="F9" i="5" l="1"/>
  <c r="G8" i="5"/>
  <c r="G7" i="5"/>
  <c r="G9" i="5" l="1"/>
  <c r="F10" i="5"/>
  <c r="G10" i="5" l="1"/>
  <c r="F11" i="5"/>
  <c r="G11" i="5" s="1"/>
</calcChain>
</file>

<file path=xl/sharedStrings.xml><?xml version="1.0" encoding="utf-8"?>
<sst xmlns="http://schemas.openxmlformats.org/spreadsheetml/2006/main" count="51" uniqueCount="33">
  <si>
    <t xml:space="preserve">रकम रु. करोडमा </t>
  </si>
  <si>
    <r>
      <t xml:space="preserve">महिना </t>
    </r>
    <r>
      <rPr>
        <b/>
        <sz val="11"/>
        <color theme="1"/>
        <rFont val="Symbol"/>
        <family val="1"/>
        <charset val="2"/>
      </rPr>
      <t>¯</t>
    </r>
  </si>
  <si>
    <t>मासिक लक्ष्य तथा असुली</t>
  </si>
  <si>
    <t>महिना सम्मको लक्ष्य तथा असुली</t>
  </si>
  <si>
    <t>लक्ष्य</t>
  </si>
  <si>
    <t>असूली</t>
  </si>
  <si>
    <t>%</t>
  </si>
  <si>
    <t>श्रावण</t>
  </si>
  <si>
    <t>भाद्र</t>
  </si>
  <si>
    <t>आश्विन</t>
  </si>
  <si>
    <t>कार्तिक</t>
  </si>
  <si>
    <t>मंसीर</t>
  </si>
  <si>
    <t>पौष</t>
  </si>
  <si>
    <t>माघ</t>
  </si>
  <si>
    <t>फाल्गुन</t>
  </si>
  <si>
    <t>चैत्र</t>
  </si>
  <si>
    <t>बैशाख</t>
  </si>
  <si>
    <t>जेठ</t>
  </si>
  <si>
    <t>आषाढ</t>
  </si>
  <si>
    <t>जम्मा</t>
  </si>
  <si>
    <t>श्रोतः भन्सार कार्यालयहरुबाट प्राप्त राजस्व मास्केवारी</t>
  </si>
  <si>
    <t>महिना</t>
  </si>
  <si>
    <t>गत आ.व. को तुलनामा वृद्धि/ह्रास %</t>
  </si>
  <si>
    <t xml:space="preserve"> लक्ष्य  </t>
  </si>
  <si>
    <t xml:space="preserve">असूली </t>
  </si>
  <si>
    <t xml:space="preserve">कार्तिक </t>
  </si>
  <si>
    <t>फाल्गुण</t>
  </si>
  <si>
    <t>जेष्ठ</t>
  </si>
  <si>
    <t>वार्षिक जम्मा</t>
  </si>
  <si>
    <t>२०८1/८2</t>
  </si>
  <si>
    <t>२०८2/८3</t>
  </si>
  <si>
    <t>आ.व. 2082/83 को मासिक राजस्व संकलनको लक्ष्य प्रगति विवरण :</t>
  </si>
  <si>
    <r>
      <t xml:space="preserve">राजस्व संकलनको मासिक/तुलनात्मक प्रगति आ.व. २०८१/८२ </t>
    </r>
    <r>
      <rPr>
        <b/>
        <sz val="14"/>
        <rFont val="Kalimati"/>
        <charset val="1"/>
      </rPr>
      <t>-</t>
    </r>
    <r>
      <rPr>
        <b/>
        <sz val="12"/>
        <rFont val="Kalimati"/>
        <charset val="1"/>
      </rPr>
      <t xml:space="preserve"> २०८२/८३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</si>
</sst>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rgb="FFFF0000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  <font>
      <sz val="10"/>
      <color rgb="FF000000"/>
      <name val="Fontasy Himali"/>
      <family val="5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0"/>
      <name val="Arial"/>
      <family val="2"/>
    </font>
    <font>
      <b/>
      <sz val="10"/>
      <name val="Kalimati"/>
      <charset val="1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sz val="10"/>
      <name val="Kalimati"/>
      <charset val="1"/>
    </font>
    <font>
      <b/>
      <sz val="11"/>
      <color theme="1"/>
      <name val="Arial"/>
      <family val="2"/>
    </font>
    <font>
      <sz val="9"/>
      <color theme="1"/>
      <name val="Kalimati"/>
      <charset val="1"/>
    </font>
    <font>
      <b/>
      <sz val="12"/>
      <name val="Kalimati"/>
      <charset val="1"/>
    </font>
    <font>
      <b/>
      <sz val="14"/>
      <name val="Kalimati"/>
      <charset val="1"/>
    </font>
    <font>
      <b/>
      <sz val="12"/>
      <color theme="1"/>
      <name val="Kalimati"/>
      <charset val="1"/>
    </font>
    <font>
      <b/>
      <sz val="11"/>
      <name val="Kalimati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7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 applyBorder="1" applyAlignment="1">
      <alignment horizontal="left" vertical="top" readingOrder="1"/>
    </xf>
    <xf numFmtId="1" fontId="8" fillId="3" borderId="8" xfId="1" applyNumberFormat="1" applyFont="1" applyFill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" fontId="9" fillId="3" borderId="8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1" fontId="9" fillId="3" borderId="8" xfId="1" applyNumberFormat="1" applyFont="1" applyFill="1" applyBorder="1" applyAlignment="1">
      <alignment vertical="center"/>
    </xf>
    <xf numFmtId="1" fontId="9" fillId="3" borderId="12" xfId="0" applyNumberFormat="1" applyFont="1" applyFill="1" applyBorder="1" applyAlignment="1">
      <alignment vertical="center"/>
    </xf>
    <xf numFmtId="0" fontId="12" fillId="5" borderId="0" xfId="2" applyFont="1" applyFill="1" applyBorder="1" applyAlignment="1">
      <alignment horizontal="right" vertical="center" wrapText="1"/>
    </xf>
    <xf numFmtId="1" fontId="10" fillId="4" borderId="4" xfId="0" applyNumberFormat="1" applyFont="1" applyFill="1" applyBorder="1" applyAlignment="1">
      <alignment vertical="center"/>
    </xf>
    <xf numFmtId="1" fontId="9" fillId="3" borderId="17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12" fillId="2" borderId="2" xfId="2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readingOrder="1"/>
    </xf>
    <xf numFmtId="1" fontId="9" fillId="6" borderId="10" xfId="0" applyNumberFormat="1" applyFont="1" applyFill="1" applyBorder="1" applyAlignment="1">
      <alignment vertical="center"/>
    </xf>
    <xf numFmtId="1" fontId="8" fillId="6" borderId="16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1" fontId="9" fillId="6" borderId="16" xfId="0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left" vertical="top" readingOrder="1"/>
    </xf>
    <xf numFmtId="1" fontId="8" fillId="6" borderId="8" xfId="1" applyNumberFormat="1" applyFont="1" applyFill="1" applyBorder="1" applyAlignment="1">
      <alignment vertical="center"/>
    </xf>
    <xf numFmtId="1" fontId="9" fillId="6" borderId="8" xfId="0" applyNumberFormat="1" applyFont="1" applyFill="1" applyBorder="1" applyAlignment="1">
      <alignment vertical="center"/>
    </xf>
    <xf numFmtId="1" fontId="0" fillId="0" borderId="0" xfId="0" applyNumberFormat="1"/>
    <xf numFmtId="164" fontId="9" fillId="6" borderId="10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left" vertical="top" readingOrder="1"/>
    </xf>
    <xf numFmtId="164" fontId="9" fillId="0" borderId="18" xfId="0" applyNumberFormat="1" applyFont="1" applyBorder="1" applyAlignment="1">
      <alignment vertical="center"/>
    </xf>
    <xf numFmtId="1" fontId="10" fillId="3" borderId="17" xfId="0" applyNumberFormat="1" applyFont="1" applyFill="1" applyBorder="1" applyAlignment="1">
      <alignment vertical="center"/>
    </xf>
    <xf numFmtId="164" fontId="10" fillId="3" borderId="18" xfId="0" applyNumberFormat="1" applyFont="1" applyFill="1" applyBorder="1" applyAlignment="1">
      <alignment vertical="center"/>
    </xf>
    <xf numFmtId="1" fontId="9" fillId="6" borderId="2" xfId="0" applyNumberFormat="1" applyFont="1" applyFill="1" applyBorder="1" applyAlignment="1">
      <alignment vertical="center"/>
    </xf>
    <xf numFmtId="164" fontId="9" fillId="6" borderId="2" xfId="0" applyNumberFormat="1" applyFont="1" applyFill="1" applyBorder="1" applyAlignment="1">
      <alignment vertical="center"/>
    </xf>
    <xf numFmtId="0" fontId="1" fillId="0" borderId="0" xfId="5"/>
    <xf numFmtId="0" fontId="13" fillId="0" borderId="0" xfId="5" applyNumberFormat="1" applyFont="1" applyFill="1" applyBorder="1" applyAlignment="1" applyProtection="1"/>
    <xf numFmtId="0" fontId="14" fillId="0" borderId="0" xfId="5" applyNumberFormat="1" applyFont="1" applyFill="1" applyBorder="1" applyAlignment="1" applyProtection="1"/>
    <xf numFmtId="0" fontId="16" fillId="2" borderId="13" xfId="5" applyFont="1" applyFill="1" applyBorder="1" applyAlignment="1">
      <alignment horizontal="center"/>
    </xf>
    <xf numFmtId="0" fontId="16" fillId="2" borderId="30" xfId="5" applyFont="1" applyFill="1" applyBorder="1" applyAlignment="1">
      <alignment horizontal="center"/>
    </xf>
    <xf numFmtId="1" fontId="9" fillId="6" borderId="5" xfId="1" applyNumberFormat="1" applyFont="1" applyFill="1" applyBorder="1" applyAlignment="1">
      <alignment vertical="center"/>
    </xf>
    <xf numFmtId="1" fontId="9" fillId="6" borderId="16" xfId="1" applyNumberFormat="1" applyFont="1" applyFill="1" applyBorder="1" applyAlignment="1">
      <alignment vertical="center"/>
    </xf>
    <xf numFmtId="164" fontId="17" fillId="6" borderId="6" xfId="5" applyNumberFormat="1" applyFont="1" applyFill="1" applyBorder="1"/>
    <xf numFmtId="164" fontId="9" fillId="6" borderId="19" xfId="1" applyNumberFormat="1" applyFont="1" applyFill="1" applyBorder="1" applyAlignment="1">
      <alignment vertical="center"/>
    </xf>
    <xf numFmtId="1" fontId="9" fillId="6" borderId="7" xfId="1" applyNumberFormat="1" applyFont="1" applyFill="1" applyBorder="1" applyAlignment="1">
      <alignment vertical="center"/>
    </xf>
    <xf numFmtId="1" fontId="9" fillId="6" borderId="8" xfId="1" applyNumberFormat="1" applyFont="1" applyFill="1" applyBorder="1" applyAlignment="1">
      <alignment vertical="center"/>
    </xf>
    <xf numFmtId="164" fontId="17" fillId="6" borderId="9" xfId="5" applyNumberFormat="1" applyFont="1" applyFill="1" applyBorder="1"/>
    <xf numFmtId="1" fontId="9" fillId="6" borderId="19" xfId="1" applyNumberFormat="1" applyFont="1" applyFill="1" applyBorder="1" applyAlignment="1">
      <alignment vertical="center"/>
    </xf>
    <xf numFmtId="164" fontId="17" fillId="3" borderId="6" xfId="5" applyNumberFormat="1" applyFont="1" applyFill="1" applyBorder="1"/>
    <xf numFmtId="164" fontId="9" fillId="0" borderId="22" xfId="1" applyNumberFormat="1" applyFont="1" applyBorder="1" applyAlignment="1">
      <alignment vertical="center"/>
    </xf>
    <xf numFmtId="1" fontId="9" fillId="6" borderId="7" xfId="0" applyNumberFormat="1" applyFont="1" applyFill="1" applyBorder="1" applyAlignment="1">
      <alignment vertical="center"/>
    </xf>
    <xf numFmtId="1" fontId="9" fillId="6" borderId="11" xfId="0" applyNumberFormat="1" applyFont="1" applyFill="1" applyBorder="1" applyAlignment="1">
      <alignment vertical="center"/>
    </xf>
    <xf numFmtId="1" fontId="9" fillId="6" borderId="12" xfId="0" applyNumberFormat="1" applyFont="1" applyFill="1" applyBorder="1" applyAlignment="1">
      <alignment vertical="center"/>
    </xf>
    <xf numFmtId="164" fontId="17" fillId="6" borderId="13" xfId="5" applyNumberFormat="1" applyFont="1" applyFill="1" applyBorder="1"/>
    <xf numFmtId="164" fontId="9" fillId="0" borderId="15" xfId="1" applyNumberFormat="1" applyFont="1" applyBorder="1" applyAlignment="1">
      <alignment vertical="center"/>
    </xf>
    <xf numFmtId="1" fontId="10" fillId="6" borderId="2" xfId="0" applyNumberFormat="1" applyFont="1" applyFill="1" applyBorder="1" applyAlignment="1">
      <alignment vertical="center"/>
    </xf>
    <xf numFmtId="1" fontId="10" fillId="6" borderId="3" xfId="0" applyNumberFormat="1" applyFont="1" applyFill="1" applyBorder="1" applyAlignment="1">
      <alignment vertical="center"/>
    </xf>
    <xf numFmtId="164" fontId="4" fillId="6" borderId="3" xfId="5" applyNumberFormat="1" applyFont="1" applyFill="1" applyBorder="1"/>
    <xf numFmtId="164" fontId="10" fillId="6" borderId="2" xfId="0" applyNumberFormat="1" applyFont="1" applyFill="1" applyBorder="1" applyAlignment="1">
      <alignment vertical="center"/>
    </xf>
    <xf numFmtId="1" fontId="9" fillId="6" borderId="14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top" readingOrder="1"/>
    </xf>
    <xf numFmtId="0" fontId="4" fillId="0" borderId="0" xfId="0" applyFont="1" applyBorder="1" applyAlignment="1">
      <alignment horizontal="center" vertical="top" readingOrder="1"/>
    </xf>
    <xf numFmtId="0" fontId="18" fillId="5" borderId="0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top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5" fillId="2" borderId="4" xfId="0" applyFont="1" applyFill="1" applyBorder="1" applyAlignment="1">
      <alignment horizontal="center" vertical="top" readingOrder="1"/>
    </xf>
    <xf numFmtId="0" fontId="2" fillId="0" borderId="0" xfId="0" applyFont="1" applyBorder="1" applyAlignment="1">
      <alignment horizontal="right" vertical="top" readingOrder="1"/>
    </xf>
    <xf numFmtId="0" fontId="20" fillId="3" borderId="0" xfId="0" applyFont="1" applyFill="1" applyAlignment="1">
      <alignment horizontal="left" vertical="center" readingOrder="1"/>
    </xf>
    <xf numFmtId="0" fontId="5" fillId="5" borderId="5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 wrapText="1"/>
    </xf>
    <xf numFmtId="0" fontId="21" fillId="2" borderId="24" xfId="2" applyFont="1" applyFill="1" applyBorder="1" applyAlignment="1">
      <alignment horizontal="center" vertical="center" wrapText="1"/>
    </xf>
    <xf numFmtId="0" fontId="21" fillId="2" borderId="25" xfId="2" applyFont="1" applyFill="1" applyBorder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21" fillId="2" borderId="27" xfId="2" applyFont="1" applyFill="1" applyBorder="1" applyAlignment="1">
      <alignment horizontal="center" vertical="center" wrapText="1"/>
    </xf>
    <xf numFmtId="0" fontId="21" fillId="2" borderId="28" xfId="2" applyFont="1" applyFill="1" applyBorder="1" applyAlignment="1">
      <alignment horizontal="center" vertical="center" wrapText="1"/>
    </xf>
    <xf numFmtId="165" fontId="21" fillId="2" borderId="1" xfId="4" applyNumberFormat="1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 wrapText="1"/>
    </xf>
    <xf numFmtId="165" fontId="21" fillId="2" borderId="15" xfId="4" applyNumberFormat="1" applyFont="1" applyFill="1" applyBorder="1" applyAlignment="1">
      <alignment horizontal="center" vertical="center" wrapText="1"/>
    </xf>
  </cellXfs>
  <cellStyles count="6">
    <cellStyle name="Comma 5" xfId="4"/>
    <cellStyle name="Normal" xfId="0" builtinId="0"/>
    <cellStyle name="Normal 146" xfId="3"/>
    <cellStyle name="Normal 146 2" xfId="5"/>
    <cellStyle name="Normal 2 2 10 1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tabSelected="1" workbookViewId="0">
      <selection activeCell="F6" sqref="F6"/>
    </sheetView>
  </sheetViews>
  <sheetFormatPr defaultRowHeight="14.5" x14ac:dyDescent="0.35"/>
  <cols>
    <col min="1" max="1" width="11.1796875" customWidth="1"/>
    <col min="2" max="3" width="10" customWidth="1"/>
    <col min="4" max="4" width="6.453125" customWidth="1"/>
    <col min="5" max="6" width="10.81640625" customWidth="1"/>
    <col min="7" max="7" width="8.81640625" customWidth="1"/>
    <col min="8" max="8" width="10.36328125" bestFit="1" customWidth="1"/>
    <col min="9" max="9" width="13.90625" customWidth="1"/>
  </cols>
  <sheetData>
    <row r="1" spans="1:8" ht="10.5" customHeight="1" x14ac:dyDescent="0.35"/>
    <row r="2" spans="1:8" ht="24" x14ac:dyDescent="0.35">
      <c r="A2" s="68" t="s">
        <v>31</v>
      </c>
      <c r="B2" s="68"/>
      <c r="C2" s="68"/>
      <c r="D2" s="68"/>
      <c r="E2" s="68"/>
      <c r="F2" s="68"/>
      <c r="G2" s="68"/>
      <c r="H2" s="1"/>
    </row>
    <row r="3" spans="1:8" ht="20" x14ac:dyDescent="0.35">
      <c r="F3" s="67" t="s">
        <v>0</v>
      </c>
      <c r="G3" s="67"/>
    </row>
    <row r="4" spans="1:8" ht="5.15" customHeight="1" thickBot="1" x14ac:dyDescent="0.4">
      <c r="H4" s="2"/>
    </row>
    <row r="5" spans="1:8" ht="22" thickBot="1" x14ac:dyDescent="0.4">
      <c r="A5" s="62" t="s">
        <v>1</v>
      </c>
      <c r="B5" s="64" t="s">
        <v>2</v>
      </c>
      <c r="C5" s="65"/>
      <c r="D5" s="66"/>
      <c r="E5" s="64" t="s">
        <v>3</v>
      </c>
      <c r="F5" s="65"/>
      <c r="G5" s="66"/>
    </row>
    <row r="6" spans="1:8" ht="22" thickBot="1" x14ac:dyDescent="0.4">
      <c r="A6" s="63"/>
      <c r="B6" s="14" t="s">
        <v>4</v>
      </c>
      <c r="C6" s="15" t="s">
        <v>5</v>
      </c>
      <c r="D6" s="13" t="s">
        <v>6</v>
      </c>
      <c r="E6" s="14" t="s">
        <v>4</v>
      </c>
      <c r="F6" s="15" t="s">
        <v>5</v>
      </c>
      <c r="G6" s="13" t="s">
        <v>6</v>
      </c>
    </row>
    <row r="7" spans="1:8" ht="21.5" x14ac:dyDescent="0.35">
      <c r="A7" s="17" t="s">
        <v>7</v>
      </c>
      <c r="B7" s="18">
        <v>4571.4619000000002</v>
      </c>
      <c r="C7" s="19">
        <v>3709.3852047300011</v>
      </c>
      <c r="D7" s="20">
        <f>C7/B7*100</f>
        <v>81.142209776045632</v>
      </c>
      <c r="E7" s="18">
        <v>4571.4619000000002</v>
      </c>
      <c r="F7" s="21">
        <f>C7</f>
        <v>3709.3852047300011</v>
      </c>
      <c r="G7" s="20">
        <f>F7/E7*100</f>
        <v>81.142209776045632</v>
      </c>
    </row>
    <row r="8" spans="1:8" ht="21.5" x14ac:dyDescent="0.35">
      <c r="A8" s="22" t="s">
        <v>8</v>
      </c>
      <c r="B8" s="18">
        <v>4849.7933000000003</v>
      </c>
      <c r="C8" s="23">
        <v>4106.4823592209987</v>
      </c>
      <c r="D8" s="20">
        <f>C8/B8*100</f>
        <v>84.673348021265127</v>
      </c>
      <c r="E8" s="18">
        <v>9421.2551999999996</v>
      </c>
      <c r="F8" s="24">
        <f>F7+C8</f>
        <v>7815.8675639510002</v>
      </c>
      <c r="G8" s="20">
        <f>F8/E8*100</f>
        <v>82.95993896812179</v>
      </c>
      <c r="H8" s="25"/>
    </row>
    <row r="9" spans="1:8" ht="21.5" x14ac:dyDescent="0.35">
      <c r="A9" s="22" t="s">
        <v>9</v>
      </c>
      <c r="B9" s="18">
        <v>4954.8044</v>
      </c>
      <c r="C9" s="18">
        <v>4390.6334319590005</v>
      </c>
      <c r="D9" s="26">
        <f>C9/B9*100</f>
        <v>88.613658128643806</v>
      </c>
      <c r="E9" s="18">
        <v>14376.059600000001</v>
      </c>
      <c r="F9" s="24">
        <f>F8+C9</f>
        <v>12206.500995910001</v>
      </c>
      <c r="G9" s="26">
        <f>F9/E9*100</f>
        <v>84.908530818208348</v>
      </c>
      <c r="H9" s="25"/>
    </row>
    <row r="10" spans="1:8" ht="21.5" x14ac:dyDescent="0.35">
      <c r="A10" s="22" t="s">
        <v>10</v>
      </c>
      <c r="B10" s="18">
        <v>5051.6189000000004</v>
      </c>
      <c r="C10" s="18">
        <v>3669.6387259999992</v>
      </c>
      <c r="D10" s="26">
        <f>C10/B10*100</f>
        <v>72.642825966147186</v>
      </c>
      <c r="E10" s="18">
        <v>19427.678500000002</v>
      </c>
      <c r="F10" s="18">
        <f>F9+C10</f>
        <v>15876.13972191</v>
      </c>
      <c r="G10" s="26">
        <f>F10/E10*100</f>
        <v>81.719180816740405</v>
      </c>
    </row>
    <row r="11" spans="1:8" ht="21.5" x14ac:dyDescent="0.35">
      <c r="A11" s="22" t="s">
        <v>11</v>
      </c>
      <c r="B11" s="18">
        <v>4541.5275000000001</v>
      </c>
      <c r="C11" s="18">
        <v>4091.0545196770004</v>
      </c>
      <c r="D11" s="26">
        <f>C11/B11*100</f>
        <v>90.081024934386065</v>
      </c>
      <c r="E11" s="18">
        <v>23969.206000000002</v>
      </c>
      <c r="F11" s="18">
        <f>F10+C11</f>
        <v>19967.194241587</v>
      </c>
      <c r="G11" s="26">
        <f>F11/E11*100</f>
        <v>83.303528041717357</v>
      </c>
    </row>
    <row r="12" spans="1:8" ht="21.5" x14ac:dyDescent="0.35">
      <c r="A12" s="22" t="s">
        <v>12</v>
      </c>
      <c r="B12" s="18">
        <v>4669.8635999999997</v>
      </c>
      <c r="C12" s="3"/>
      <c r="D12" s="4"/>
      <c r="E12" s="18">
        <v>28639.069600000003</v>
      </c>
      <c r="F12" s="5"/>
      <c r="G12" s="4"/>
    </row>
    <row r="13" spans="1:8" ht="21.5" x14ac:dyDescent="0.35">
      <c r="A13" s="22" t="s">
        <v>13</v>
      </c>
      <c r="B13" s="18">
        <v>4571.9654</v>
      </c>
      <c r="C13" s="3"/>
      <c r="D13" s="4"/>
      <c r="E13" s="18">
        <v>33211.035000000003</v>
      </c>
      <c r="F13" s="5"/>
      <c r="G13" s="4"/>
    </row>
    <row r="14" spans="1:8" ht="21.5" x14ac:dyDescent="0.35">
      <c r="A14" s="22" t="s">
        <v>14</v>
      </c>
      <c r="B14" s="18">
        <v>4605.4309999999996</v>
      </c>
      <c r="C14" s="3"/>
      <c r="D14" s="4"/>
      <c r="E14" s="18">
        <v>37816.466</v>
      </c>
      <c r="F14" s="5"/>
      <c r="G14" s="4"/>
    </row>
    <row r="15" spans="1:8" ht="21.5" x14ac:dyDescent="0.35">
      <c r="A15" s="22" t="s">
        <v>15</v>
      </c>
      <c r="B15" s="18">
        <v>5113.7695000000003</v>
      </c>
      <c r="C15" s="3"/>
      <c r="D15" s="4"/>
      <c r="E15" s="18">
        <v>42930.235500000003</v>
      </c>
      <c r="F15" s="5"/>
      <c r="G15" s="4"/>
    </row>
    <row r="16" spans="1:8" ht="21.5" x14ac:dyDescent="0.35">
      <c r="A16" s="22" t="s">
        <v>16</v>
      </c>
      <c r="B16" s="18">
        <v>5103.1343999999999</v>
      </c>
      <c r="C16" s="3"/>
      <c r="D16" s="4"/>
      <c r="E16" s="18">
        <v>48033.369900000005</v>
      </c>
      <c r="F16" s="5"/>
      <c r="G16" s="4"/>
    </row>
    <row r="17" spans="1:7" ht="21.5" x14ac:dyDescent="0.35">
      <c r="A17" s="22" t="s">
        <v>17</v>
      </c>
      <c r="B17" s="18">
        <v>5659.2546000000002</v>
      </c>
      <c r="C17" s="5"/>
      <c r="D17" s="4"/>
      <c r="E17" s="18">
        <v>53692.624500000005</v>
      </c>
      <c r="F17" s="5"/>
      <c r="G17" s="4"/>
    </row>
    <row r="18" spans="1:7" ht="22" thickBot="1" x14ac:dyDescent="0.4">
      <c r="A18" s="27" t="s">
        <v>18</v>
      </c>
      <c r="B18" s="18">
        <v>5132.6954999999998</v>
      </c>
      <c r="C18" s="12"/>
      <c r="D18" s="28"/>
      <c r="E18" s="18">
        <v>58825.320000000007</v>
      </c>
      <c r="F18" s="29"/>
      <c r="G18" s="30"/>
    </row>
    <row r="19" spans="1:7" ht="20.5" thickBot="1" x14ac:dyDescent="0.4">
      <c r="A19" s="16" t="s">
        <v>19</v>
      </c>
      <c r="B19" s="31">
        <v>58825.320000000007</v>
      </c>
      <c r="C19" s="31">
        <f>SUM(C7:C11)</f>
        <v>19967.194241587</v>
      </c>
      <c r="D19" s="32">
        <f>C19/B19*100</f>
        <v>33.943196979781831</v>
      </c>
      <c r="E19" s="11"/>
      <c r="F19" s="6"/>
      <c r="G19" s="6"/>
    </row>
    <row r="20" spans="1:7" ht="10.5" customHeight="1" x14ac:dyDescent="0.35"/>
    <row r="21" spans="1:7" ht="17.5" x14ac:dyDescent="0.35">
      <c r="C21" s="61" t="s">
        <v>20</v>
      </c>
      <c r="D21" s="61"/>
      <c r="E21" s="61"/>
      <c r="F21" s="61"/>
      <c r="G21" s="61"/>
    </row>
  </sheetData>
  <mergeCells count="6">
    <mergeCell ref="C21:G21"/>
    <mergeCell ref="A2:G2"/>
    <mergeCell ref="F3:G3"/>
    <mergeCell ref="A5:A6"/>
    <mergeCell ref="B5:D5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2"/>
  <sheetViews>
    <sheetView topLeftCell="A10" workbookViewId="0">
      <selection activeCell="J8" sqref="J8"/>
    </sheetView>
  </sheetViews>
  <sheetFormatPr defaultColWidth="9" defaultRowHeight="14.5" x14ac:dyDescent="0.35"/>
  <cols>
    <col min="1" max="1" width="12.453125" style="33" customWidth="1"/>
    <col min="2" max="2" width="12.54296875" style="33" customWidth="1"/>
    <col min="3" max="3" width="8.1796875" style="33" customWidth="1"/>
    <col min="4" max="4" width="7.453125" style="33" customWidth="1"/>
    <col min="5" max="5" width="8.7265625" style="33" customWidth="1"/>
    <col min="6" max="6" width="8.453125" style="33" customWidth="1"/>
    <col min="7" max="7" width="7.26953125" style="33" customWidth="1"/>
    <col min="8" max="8" width="18.54296875" style="33" customWidth="1"/>
    <col min="9" max="9" width="4" style="33" customWidth="1"/>
    <col min="10" max="16384" width="9" style="33"/>
  </cols>
  <sheetData>
    <row r="2" spans="1:9" ht="20.5" customHeight="1" x14ac:dyDescent="0.35">
      <c r="A2" s="60" t="s">
        <v>32</v>
      </c>
      <c r="B2" s="60"/>
      <c r="C2" s="60"/>
      <c r="D2" s="60"/>
      <c r="E2" s="60"/>
      <c r="F2" s="60"/>
      <c r="G2" s="60"/>
      <c r="H2" s="60"/>
    </row>
    <row r="3" spans="1:9" ht="6" customHeight="1" x14ac:dyDescent="0.35">
      <c r="F3" s="34"/>
    </row>
    <row r="4" spans="1:9" ht="14.5" customHeight="1" x14ac:dyDescent="0.35">
      <c r="F4" s="35"/>
      <c r="G4" s="35"/>
      <c r="H4" s="10" t="s">
        <v>0</v>
      </c>
      <c r="I4" s="7"/>
    </row>
    <row r="5" spans="1:9" ht="6.65" customHeight="1" thickBot="1" x14ac:dyDescent="0.4"/>
    <row r="6" spans="1:9" ht="22" thickBot="1" x14ac:dyDescent="0.4">
      <c r="A6" s="70" t="s">
        <v>21</v>
      </c>
      <c r="B6" s="72" t="s">
        <v>29</v>
      </c>
      <c r="C6" s="73"/>
      <c r="D6" s="74"/>
      <c r="E6" s="70" t="s">
        <v>30</v>
      </c>
      <c r="F6" s="75"/>
      <c r="G6" s="76"/>
      <c r="H6" s="77" t="s">
        <v>22</v>
      </c>
    </row>
    <row r="7" spans="1:9" ht="17.5" customHeight="1" thickBot="1" x14ac:dyDescent="0.4">
      <c r="A7" s="71"/>
      <c r="B7" s="78" t="s">
        <v>23</v>
      </c>
      <c r="C7" s="78" t="s">
        <v>24</v>
      </c>
      <c r="D7" s="36" t="s">
        <v>6</v>
      </c>
      <c r="E7" s="79" t="s">
        <v>23</v>
      </c>
      <c r="F7" s="80" t="s">
        <v>24</v>
      </c>
      <c r="G7" s="37" t="s">
        <v>6</v>
      </c>
      <c r="H7" s="81"/>
    </row>
    <row r="8" spans="1:9" ht="22" thickBot="1" x14ac:dyDescent="0.7">
      <c r="A8" s="69" t="s">
        <v>7</v>
      </c>
      <c r="B8" s="38">
        <v>4536</v>
      </c>
      <c r="C8" s="39">
        <v>3468.9694415886997</v>
      </c>
      <c r="D8" s="40">
        <v>76.476398624089498</v>
      </c>
      <c r="E8" s="38">
        <v>4571.4619000000002</v>
      </c>
      <c r="F8" s="39">
        <v>3709.3852047300011</v>
      </c>
      <c r="G8" s="40">
        <f>F8/E8*100</f>
        <v>81.142209776045632</v>
      </c>
      <c r="H8" s="41">
        <f>(F8-C8)/C8*100</f>
        <v>6.9304664451352753</v>
      </c>
    </row>
    <row r="9" spans="1:9" ht="22" thickBot="1" x14ac:dyDescent="0.7">
      <c r="A9" s="69" t="s">
        <v>8</v>
      </c>
      <c r="B9" s="42">
        <v>5038</v>
      </c>
      <c r="C9" s="43">
        <v>3958.4825845380001</v>
      </c>
      <c r="D9" s="44">
        <v>78.572500685549812</v>
      </c>
      <c r="E9" s="42">
        <v>4849.7933000000003</v>
      </c>
      <c r="F9" s="43">
        <v>4106.4823592209987</v>
      </c>
      <c r="G9" s="40">
        <f>F9/E9*100</f>
        <v>84.673348021265127</v>
      </c>
      <c r="H9" s="41">
        <f>(F9-C9)/C9*100</f>
        <v>3.738800702599828</v>
      </c>
    </row>
    <row r="10" spans="1:9" ht="22" thickBot="1" x14ac:dyDescent="0.7">
      <c r="A10" s="69" t="s">
        <v>9</v>
      </c>
      <c r="B10" s="42">
        <v>4647</v>
      </c>
      <c r="C10" s="43">
        <v>3881.0706597059993</v>
      </c>
      <c r="D10" s="44">
        <v>83.517767585668153</v>
      </c>
      <c r="E10" s="42">
        <v>4954.8044</v>
      </c>
      <c r="F10" s="42">
        <v>4390.6334319590005</v>
      </c>
      <c r="G10" s="40">
        <f>F10/E10*100</f>
        <v>88.613658128643806</v>
      </c>
      <c r="H10" s="41">
        <f>(F10-C10)/C10*100</f>
        <v>13.129438161056356</v>
      </c>
    </row>
    <row r="11" spans="1:9" ht="22" thickBot="1" x14ac:dyDescent="0.7">
      <c r="A11" s="69" t="s">
        <v>25</v>
      </c>
      <c r="B11" s="42">
        <v>4635</v>
      </c>
      <c r="C11" s="43">
        <v>3388.1753173510001</v>
      </c>
      <c r="D11" s="44">
        <v>73.099791097108962</v>
      </c>
      <c r="E11" s="42">
        <v>5051.6189000000004</v>
      </c>
      <c r="F11" s="45">
        <v>3669.6387259999992</v>
      </c>
      <c r="G11" s="41">
        <f>F11/E11*100</f>
        <v>72.642825966147186</v>
      </c>
      <c r="H11" s="41">
        <f>(F11-C11)/C11*100</f>
        <v>8.3072268193328771</v>
      </c>
    </row>
    <row r="12" spans="1:9" ht="21.5" x14ac:dyDescent="0.65">
      <c r="A12" s="69" t="s">
        <v>11</v>
      </c>
      <c r="B12" s="42">
        <v>4549</v>
      </c>
      <c r="C12" s="43">
        <v>3932.8305347539999</v>
      </c>
      <c r="D12" s="44">
        <v>86.454836991734439</v>
      </c>
      <c r="E12" s="42">
        <v>4541.5275000000001</v>
      </c>
      <c r="F12" s="45">
        <v>4091.0545196770004</v>
      </c>
      <c r="G12" s="41">
        <f>F12/E12*100</f>
        <v>90.081024934386065</v>
      </c>
      <c r="H12" s="41">
        <f>(F12-C12)/C12*100</f>
        <v>4.0231579653583367</v>
      </c>
    </row>
    <row r="13" spans="1:9" ht="21.5" x14ac:dyDescent="0.65">
      <c r="A13" s="69" t="s">
        <v>12</v>
      </c>
      <c r="B13" s="42">
        <v>4634</v>
      </c>
      <c r="C13" s="43">
        <v>4025.0903925898365</v>
      </c>
      <c r="D13" s="44">
        <v>86.859956680833761</v>
      </c>
      <c r="E13" s="42">
        <v>4669.8635999999997</v>
      </c>
      <c r="F13" s="8"/>
      <c r="G13" s="46"/>
      <c r="H13" s="47"/>
    </row>
    <row r="14" spans="1:9" ht="21.5" x14ac:dyDescent="0.65">
      <c r="A14" s="69" t="s">
        <v>13</v>
      </c>
      <c r="B14" s="42">
        <v>4523</v>
      </c>
      <c r="C14" s="43">
        <v>3938.3902707999996</v>
      </c>
      <c r="D14" s="44">
        <v>87.074735149237227</v>
      </c>
      <c r="E14" s="42">
        <v>4571.9654</v>
      </c>
      <c r="F14" s="8"/>
      <c r="G14" s="46"/>
      <c r="H14" s="47"/>
    </row>
    <row r="15" spans="1:9" ht="21.5" x14ac:dyDescent="0.65">
      <c r="A15" s="69" t="s">
        <v>26</v>
      </c>
      <c r="B15" s="42">
        <v>4926</v>
      </c>
      <c r="C15" s="43">
        <v>3899.318687298</v>
      </c>
      <c r="D15" s="44">
        <v>79.157910826187575</v>
      </c>
      <c r="E15" s="42">
        <v>4605.4309999999996</v>
      </c>
      <c r="F15" s="8"/>
      <c r="G15" s="46"/>
      <c r="H15" s="47"/>
    </row>
    <row r="16" spans="1:9" ht="21.5" x14ac:dyDescent="0.65">
      <c r="A16" s="69" t="s">
        <v>15</v>
      </c>
      <c r="B16" s="42">
        <v>5148</v>
      </c>
      <c r="C16" s="43">
        <v>4191.0360571239999</v>
      </c>
      <c r="D16" s="44">
        <v>81.410956820590513</v>
      </c>
      <c r="E16" s="42">
        <v>5113.7695000000003</v>
      </c>
      <c r="F16" s="8"/>
      <c r="G16" s="46"/>
      <c r="H16" s="47"/>
    </row>
    <row r="17" spans="1:9" ht="21.5" x14ac:dyDescent="0.65">
      <c r="A17" s="69" t="s">
        <v>16</v>
      </c>
      <c r="B17" s="42">
        <v>5002</v>
      </c>
      <c r="C17" s="43">
        <v>4391.8000503809999</v>
      </c>
      <c r="D17" s="44">
        <v>87.800880655357858</v>
      </c>
      <c r="E17" s="42">
        <v>5103.1343999999999</v>
      </c>
      <c r="F17" s="8"/>
      <c r="G17" s="46"/>
      <c r="H17" s="47"/>
    </row>
    <row r="18" spans="1:9" ht="21.5" x14ac:dyDescent="0.65">
      <c r="A18" s="69" t="s">
        <v>27</v>
      </c>
      <c r="B18" s="48">
        <v>5497</v>
      </c>
      <c r="C18" s="24">
        <v>4962.2774456144989</v>
      </c>
      <c r="D18" s="44">
        <v>90.27246581070581</v>
      </c>
      <c r="E18" s="48">
        <v>5659.2546000000002</v>
      </c>
      <c r="F18" s="5"/>
      <c r="G18" s="46"/>
      <c r="H18" s="47"/>
    </row>
    <row r="19" spans="1:9" ht="22" thickBot="1" x14ac:dyDescent="0.7">
      <c r="A19" s="69" t="s">
        <v>18</v>
      </c>
      <c r="B19" s="49">
        <v>5132</v>
      </c>
      <c r="C19" s="50">
        <v>4369.657117537</v>
      </c>
      <c r="D19" s="51">
        <v>85.145306265335151</v>
      </c>
      <c r="E19" s="49">
        <v>5132.6954999999998</v>
      </c>
      <c r="F19" s="9"/>
      <c r="G19" s="46"/>
      <c r="H19" s="52"/>
    </row>
    <row r="20" spans="1:9" ht="20.5" thickBot="1" x14ac:dyDescent="0.7">
      <c r="A20" s="16" t="s">
        <v>28</v>
      </c>
      <c r="B20" s="53">
        <v>58267</v>
      </c>
      <c r="C20" s="54">
        <v>48407.098559282029</v>
      </c>
      <c r="D20" s="55">
        <v>83.078069163131843</v>
      </c>
      <c r="E20" s="53">
        <f>SUM(E8:E19)</f>
        <v>58825.320000000007</v>
      </c>
      <c r="F20" s="53">
        <f>SUM(F8:F19)</f>
        <v>19967.194241587</v>
      </c>
      <c r="G20" s="56">
        <f>F20/E20*100</f>
        <v>33.943196979781831</v>
      </c>
      <c r="H20" s="57"/>
    </row>
    <row r="22" spans="1:9" ht="20" customHeight="1" x14ac:dyDescent="0.35">
      <c r="E22" s="59" t="s">
        <v>20</v>
      </c>
      <c r="F22" s="59"/>
      <c r="G22" s="59"/>
      <c r="H22" s="59"/>
      <c r="I22" s="58"/>
    </row>
  </sheetData>
  <mergeCells count="6">
    <mergeCell ref="E22:H22"/>
    <mergeCell ref="A2:H2"/>
    <mergeCell ref="A6:A7"/>
    <mergeCell ref="B6:D6"/>
    <mergeCell ref="E6:G6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1</vt:lpstr>
      <vt:lpstr>Rev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2025-12-29T07:25:33Z</dcterms:modified>
</cp:coreProperties>
</file>